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B:\2024\BUDZET 2025\"/>
    </mc:Choice>
  </mc:AlternateContent>
  <bookViews>
    <workbookView xWindow="0" yWindow="0" windowWidth="28800" windowHeight="12000"/>
  </bookViews>
  <sheets>
    <sheet name="Predl.budz.2025" sheetId="6" r:id="rId1"/>
  </sheets>
  <definedNames>
    <definedName name="_xlnm.Print_Area" localSheetId="0">Predl.budz.2025!$A$1:$O$117</definedName>
    <definedName name="_xlnm.Print_Titles" localSheetId="0">Predl.budz.2025!$1:$1</definedName>
    <definedName name="а1" localSheetId="0">Predl.budz.2025!$A$1007054</definedName>
    <definedName name="а1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6" i="6" l="1"/>
  <c r="L116" i="6"/>
  <c r="K116" i="6"/>
  <c r="M115" i="6"/>
  <c r="O115" i="6" s="1"/>
  <c r="O114" i="6"/>
  <c r="M114" i="6"/>
  <c r="M113" i="6"/>
  <c r="O113" i="6" s="1"/>
  <c r="O112" i="6"/>
  <c r="M112" i="6"/>
  <c r="M111" i="6"/>
  <c r="O111" i="6" s="1"/>
  <c r="M110" i="6"/>
  <c r="O110" i="6" s="1"/>
  <c r="M109" i="6"/>
  <c r="O109" i="6" s="1"/>
  <c r="M108" i="6"/>
  <c r="O108" i="6" s="1"/>
  <c r="M107" i="6"/>
  <c r="O107" i="6" s="1"/>
  <c r="O106" i="6"/>
  <c r="M106" i="6"/>
  <c r="M105" i="6"/>
  <c r="O105" i="6" s="1"/>
  <c r="O104" i="6"/>
  <c r="M104" i="6"/>
  <c r="M103" i="6"/>
  <c r="O103" i="6" s="1"/>
  <c r="M102" i="6"/>
  <c r="O102" i="6" s="1"/>
  <c r="M101" i="6"/>
  <c r="M100" i="6"/>
  <c r="O100" i="6" s="1"/>
  <c r="N98" i="6"/>
  <c r="L98" i="6"/>
  <c r="K98" i="6"/>
  <c r="M97" i="6"/>
  <c r="O97" i="6" s="1"/>
  <c r="M96" i="6"/>
  <c r="O96" i="6" s="1"/>
  <c r="O95" i="6"/>
  <c r="M95" i="6"/>
  <c r="M94" i="6"/>
  <c r="O94" i="6" s="1"/>
  <c r="O93" i="6"/>
  <c r="M93" i="6"/>
  <c r="M92" i="6"/>
  <c r="O92" i="6" s="1"/>
  <c r="O91" i="6"/>
  <c r="M91" i="6"/>
  <c r="M90" i="6"/>
  <c r="O90" i="6" s="1"/>
  <c r="M89" i="6"/>
  <c r="O89" i="6" s="1"/>
  <c r="M88" i="6"/>
  <c r="O88" i="6" s="1"/>
  <c r="O87" i="6"/>
  <c r="M87" i="6"/>
  <c r="M86" i="6"/>
  <c r="O86" i="6" s="1"/>
  <c r="O85" i="6"/>
  <c r="M85" i="6"/>
  <c r="M84" i="6"/>
  <c r="O84" i="6" s="1"/>
  <c r="O83" i="6"/>
  <c r="M83" i="6"/>
  <c r="M82" i="6"/>
  <c r="N80" i="6"/>
  <c r="L80" i="6"/>
  <c r="K80" i="6"/>
  <c r="O79" i="6"/>
  <c r="M79" i="6"/>
  <c r="M78" i="6"/>
  <c r="O78" i="6" s="1"/>
  <c r="O77" i="6"/>
  <c r="M77" i="6"/>
  <c r="M76" i="6"/>
  <c r="O76" i="6" s="1"/>
  <c r="O75" i="6"/>
  <c r="M75" i="6"/>
  <c r="M74" i="6"/>
  <c r="O74" i="6" s="1"/>
  <c r="M73" i="6"/>
  <c r="O73" i="6" s="1"/>
  <c r="M72" i="6"/>
  <c r="O72" i="6" s="1"/>
  <c r="M71" i="6"/>
  <c r="O71" i="6" s="1"/>
  <c r="M70" i="6"/>
  <c r="O70" i="6" s="1"/>
  <c r="O69" i="6"/>
  <c r="M69" i="6"/>
  <c r="M68" i="6"/>
  <c r="O68" i="6" s="1"/>
  <c r="O67" i="6"/>
  <c r="M67" i="6"/>
  <c r="M66" i="6"/>
  <c r="O66" i="6" s="1"/>
  <c r="M65" i="6"/>
  <c r="O65" i="6" s="1"/>
  <c r="M64" i="6"/>
  <c r="N62" i="6"/>
  <c r="L62" i="6"/>
  <c r="K62" i="6"/>
  <c r="M61" i="6"/>
  <c r="O61" i="6" s="1"/>
  <c r="M60" i="6"/>
  <c r="O60" i="6" s="1"/>
  <c r="M59" i="6"/>
  <c r="O59" i="6" s="1"/>
  <c r="O58" i="6"/>
  <c r="M58" i="6"/>
  <c r="M57" i="6"/>
  <c r="O57" i="6" s="1"/>
  <c r="O56" i="6"/>
  <c r="M56" i="6"/>
  <c r="M55" i="6"/>
  <c r="O55" i="6" s="1"/>
  <c r="M54" i="6"/>
  <c r="O54" i="6" s="1"/>
  <c r="M53" i="6"/>
  <c r="O53" i="6" s="1"/>
  <c r="M52" i="6"/>
  <c r="O52" i="6" s="1"/>
  <c r="M51" i="6"/>
  <c r="O51" i="6" s="1"/>
  <c r="O50" i="6"/>
  <c r="M50" i="6"/>
  <c r="M49" i="6"/>
  <c r="O49" i="6" s="1"/>
  <c r="O48" i="6"/>
  <c r="M48" i="6"/>
  <c r="M47" i="6"/>
  <c r="M46" i="6"/>
  <c r="O46" i="6" s="1"/>
  <c r="N44" i="6"/>
  <c r="L44" i="6"/>
  <c r="K44" i="6"/>
  <c r="M43" i="6"/>
  <c r="O43" i="6" s="1"/>
  <c r="O42" i="6"/>
  <c r="M42" i="6"/>
  <c r="M41" i="6"/>
  <c r="O41" i="6" s="1"/>
  <c r="O40" i="6"/>
  <c r="M40" i="6"/>
  <c r="M39" i="6"/>
  <c r="O39" i="6" s="1"/>
  <c r="M38" i="6"/>
  <c r="O38" i="6" s="1"/>
  <c r="M37" i="6"/>
  <c r="O37" i="6" s="1"/>
  <c r="M36" i="6"/>
  <c r="O36" i="6" s="1"/>
  <c r="M35" i="6"/>
  <c r="O35" i="6" s="1"/>
  <c r="O34" i="6"/>
  <c r="M34" i="6"/>
  <c r="M33" i="6"/>
  <c r="O33" i="6" s="1"/>
  <c r="O32" i="6"/>
  <c r="M32" i="6"/>
  <c r="M31" i="6"/>
  <c r="O31" i="6" s="1"/>
  <c r="M30" i="6"/>
  <c r="O30" i="6" s="1"/>
  <c r="M29" i="6"/>
  <c r="O29" i="6" s="1"/>
  <c r="M28" i="6"/>
  <c r="O28" i="6" s="1"/>
  <c r="N26" i="6"/>
  <c r="L26" i="6"/>
  <c r="K26" i="6"/>
  <c r="M25" i="6"/>
  <c r="O25" i="6" s="1"/>
  <c r="M24" i="6"/>
  <c r="O24" i="6" s="1"/>
  <c r="M23" i="6"/>
  <c r="O23" i="6" s="1"/>
  <c r="M22" i="6"/>
  <c r="M26" i="6" s="1"/>
  <c r="N19" i="6"/>
  <c r="K19" i="6"/>
  <c r="O18" i="6"/>
  <c r="M18" i="6"/>
  <c r="M17" i="6"/>
  <c r="O17" i="6" s="1"/>
  <c r="M16" i="6"/>
  <c r="O16" i="6" s="1"/>
  <c r="M15" i="6"/>
  <c r="O15" i="6" s="1"/>
  <c r="M14" i="6"/>
  <c r="O14" i="6" s="1"/>
  <c r="M13" i="6"/>
  <c r="O13" i="6" s="1"/>
  <c r="O12" i="6"/>
  <c r="M12" i="6"/>
  <c r="M11" i="6"/>
  <c r="O11" i="6" s="1"/>
  <c r="O10" i="6"/>
  <c r="M10" i="6"/>
  <c r="M9" i="6"/>
  <c r="O9" i="6" s="1"/>
  <c r="M8" i="6"/>
  <c r="O8" i="6" s="1"/>
  <c r="M7" i="6"/>
  <c r="O7" i="6" s="1"/>
  <c r="M6" i="6"/>
  <c r="O6" i="6" s="1"/>
  <c r="M5" i="6"/>
  <c r="O5" i="6" s="1"/>
  <c r="O4" i="6"/>
  <c r="M4" i="6"/>
  <c r="L3" i="6"/>
  <c r="L19" i="6" s="1"/>
  <c r="M3" i="6" l="1"/>
  <c r="O3" i="6" s="1"/>
  <c r="L117" i="6"/>
  <c r="M62" i="6"/>
  <c r="M98" i="6"/>
  <c r="K117" i="6"/>
  <c r="M80" i="6"/>
  <c r="M116" i="6"/>
  <c r="N117" i="6"/>
  <c r="O19" i="6"/>
  <c r="O44" i="6"/>
  <c r="M44" i="6"/>
  <c r="O64" i="6"/>
  <c r="O80" i="6" s="1"/>
  <c r="O101" i="6"/>
  <c r="O116" i="6" s="1"/>
  <c r="M19" i="6"/>
  <c r="O22" i="6"/>
  <c r="O26" i="6" s="1"/>
  <c r="O47" i="6"/>
  <c r="O62" i="6" s="1"/>
  <c r="O82" i="6"/>
  <c r="O98" i="6" s="1"/>
  <c r="M117" i="6" l="1"/>
  <c r="O117" i="6"/>
</calcChain>
</file>

<file path=xl/sharedStrings.xml><?xml version="1.0" encoding="utf-8"?>
<sst xmlns="http://schemas.openxmlformats.org/spreadsheetml/2006/main" count="262" uniqueCount="71">
  <si>
    <t>Шифра Програма</t>
  </si>
  <si>
    <t>ПА/ПРЈ</t>
  </si>
  <si>
    <t>Извор</t>
  </si>
  <si>
    <t>0001</t>
  </si>
  <si>
    <t>0002</t>
  </si>
  <si>
    <t>0011</t>
  </si>
  <si>
    <t>0013</t>
  </si>
  <si>
    <t>ВИСОКИ САВЕТ СУДСТВА</t>
  </si>
  <si>
    <t>1602</t>
  </si>
  <si>
    <t>Рад савета Високог савета судства</t>
  </si>
  <si>
    <t>Рад административне канцеларије Високог савета судства</t>
  </si>
  <si>
    <t>СУДОВИ</t>
  </si>
  <si>
    <t>1603</t>
  </si>
  <si>
    <t>Техничка подршка раду судова</t>
  </si>
  <si>
    <t>6.5</t>
  </si>
  <si>
    <t>АПЕЛАЦИОНИ СУДОВИ</t>
  </si>
  <si>
    <t>Спровођење судских поступака Апелационих судова</t>
  </si>
  <si>
    <t>6.6</t>
  </si>
  <si>
    <t>ВИШИ СУДОВИ</t>
  </si>
  <si>
    <t>Спровођење судских поступака Виших судова</t>
  </si>
  <si>
    <t>6.7</t>
  </si>
  <si>
    <t>ОСНОВНИ СУДОВИ</t>
  </si>
  <si>
    <t>0015</t>
  </si>
  <si>
    <t>Спровођење судских поступака Основних судова</t>
  </si>
  <si>
    <t>6.8</t>
  </si>
  <si>
    <t>ПРИВРЕДНИ СУДОВИ</t>
  </si>
  <si>
    <t>0017</t>
  </si>
  <si>
    <t>Спровођење судских поступака Привредних судова</t>
  </si>
  <si>
    <t>6.9</t>
  </si>
  <si>
    <t>ПРЕКРШАЈНИ СУДОВИ</t>
  </si>
  <si>
    <t>0019</t>
  </si>
  <si>
    <t>Спровођење судских поступака Прекршајних судова</t>
  </si>
  <si>
    <t>плате додатци и накнаде запослених</t>
  </si>
  <si>
    <t>социјални доприноси на терет послодавца</t>
  </si>
  <si>
    <t>накнаде у натури</t>
  </si>
  <si>
    <t>социјална давања запосленима</t>
  </si>
  <si>
    <t>накнаде трошкова за запослене</t>
  </si>
  <si>
    <t>награде запосленима и ост.пос.р.</t>
  </si>
  <si>
    <t>стални трошкови</t>
  </si>
  <si>
    <t>трошкови путовања</t>
  </si>
  <si>
    <t>услуге по уговору</t>
  </si>
  <si>
    <t>текуће поправке и одржавања</t>
  </si>
  <si>
    <t>материјал</t>
  </si>
  <si>
    <t>порези,обавезне таксе и казне</t>
  </si>
  <si>
    <t>новчане казне и пенали</t>
  </si>
  <si>
    <t>накнада штете од државних органа</t>
  </si>
  <si>
    <t>машине и опрема</t>
  </si>
  <si>
    <t>специјализоване услуге</t>
  </si>
  <si>
    <t>Назив економске класификације расхода</t>
  </si>
  <si>
    <t>Раздео</t>
  </si>
  <si>
    <t>Глава</t>
  </si>
  <si>
    <t>Назив корисника</t>
  </si>
  <si>
    <t>Функција</t>
  </si>
  <si>
    <t>Назив пројекта</t>
  </si>
  <si>
    <t>01</t>
  </si>
  <si>
    <t>Лимит расхода  Министарства финансија</t>
  </si>
  <si>
    <t xml:space="preserve"> ПРЕДЛОГ БУЏЕТА ЗА 2025. ГОДИНУ</t>
  </si>
  <si>
    <t>Разлика</t>
  </si>
  <si>
    <t xml:space="preserve">Додатно у односу на лимите </t>
  </si>
  <si>
    <t>04</t>
  </si>
  <si>
    <t>ЕК</t>
  </si>
  <si>
    <t>Укупно Раздео 6</t>
  </si>
  <si>
    <t>Утврђен
 Предлог буџета</t>
  </si>
  <si>
    <t>Усвојен буџет - Закон о буџету РС за 2025.</t>
  </si>
  <si>
    <t>Укупно Раздео 5</t>
  </si>
  <si>
    <t>Укупно 6.0</t>
  </si>
  <si>
    <t>Укупно 6.5</t>
  </si>
  <si>
    <t>Укупно 6.6</t>
  </si>
  <si>
    <t>Укупно 6.7</t>
  </si>
  <si>
    <t>Укупно 6.8</t>
  </si>
  <si>
    <t>Укупно 6.9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</si>
</sst>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2CC"/>
        <bgColor indexed="64"/>
      </patternFill>
    </fill>
  </fills>
  <borders count="49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indexed="64"/>
      </top>
      <bottom/>
      <diagonal/>
    </border>
    <border>
      <left style="thin">
        <color rgb="FF999999"/>
      </left>
      <right style="thin">
        <color indexed="64"/>
      </right>
      <top style="thin">
        <color indexed="64"/>
      </top>
      <bottom/>
      <diagonal/>
    </border>
    <border>
      <left style="thin">
        <color rgb="FF999999"/>
      </left>
      <right/>
      <top style="thin">
        <color indexed="65"/>
      </top>
      <bottom style="thin">
        <color indexed="64"/>
      </bottom>
      <diagonal/>
    </border>
    <border>
      <left style="thin">
        <color rgb="FF999999"/>
      </left>
      <right/>
      <top/>
      <bottom style="thin">
        <color indexed="64"/>
      </bottom>
      <diagonal/>
    </border>
    <border>
      <left style="thin">
        <color rgb="FF999999"/>
      </left>
      <right style="thin">
        <color rgb="FF999999"/>
      </right>
      <top/>
      <bottom style="thin">
        <color indexed="65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999999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5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5"/>
      </top>
      <bottom style="thin">
        <color indexed="64"/>
      </bottom>
      <diagonal/>
    </border>
    <border>
      <left style="medium">
        <color indexed="64"/>
      </left>
      <right/>
      <top style="thin">
        <color indexed="65"/>
      </top>
      <bottom style="medium">
        <color indexed="64"/>
      </bottom>
      <diagonal/>
    </border>
    <border>
      <left style="thin">
        <color rgb="FF999999"/>
      </left>
      <right/>
      <top style="thin">
        <color indexed="65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999999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indexed="65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999999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999999"/>
      </left>
      <right style="thin">
        <color rgb="FF999999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999999"/>
      </left>
      <right/>
      <top style="medium">
        <color indexed="64"/>
      </top>
      <bottom/>
      <diagonal/>
    </border>
    <border>
      <left style="thin">
        <color rgb="FF999999"/>
      </left>
      <right style="thin">
        <color rgb="FF999999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999999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5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/>
    <xf numFmtId="0" fontId="0" fillId="10" borderId="0" xfId="0" applyFill="1"/>
    <xf numFmtId="0" fontId="2" fillId="0" borderId="0" xfId="0" applyFont="1"/>
    <xf numFmtId="0" fontId="3" fillId="12" borderId="11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 wrapText="1"/>
    </xf>
    <xf numFmtId="0" fontId="3" fillId="12" borderId="22" xfId="0" applyFont="1" applyFill="1" applyBorder="1" applyAlignment="1">
      <alignment horizontal="center" vertical="center" wrapText="1"/>
    </xf>
    <xf numFmtId="0" fontId="3" fillId="12" borderId="25" xfId="0" applyFont="1" applyFill="1" applyBorder="1" applyAlignment="1">
      <alignment horizontal="center" vertical="center" wrapText="1"/>
    </xf>
    <xf numFmtId="0" fontId="2" fillId="12" borderId="23" xfId="0" applyFont="1" applyFill="1" applyBorder="1" applyAlignment="1">
      <alignment horizontal="center" vertical="center" wrapText="1"/>
    </xf>
    <xf numFmtId="0" fontId="3" fillId="12" borderId="24" xfId="0" applyFont="1" applyFill="1" applyBorder="1" applyAlignment="1">
      <alignment horizontal="center" vertical="center" wrapText="1"/>
    </xf>
    <xf numFmtId="0" fontId="3" fillId="12" borderId="23" xfId="0" applyFont="1" applyFill="1" applyBorder="1" applyAlignment="1">
      <alignment horizontal="center" vertical="center" wrapText="1"/>
    </xf>
    <xf numFmtId="0" fontId="2" fillId="3" borderId="13" xfId="0" applyFont="1" applyFill="1" applyBorder="1"/>
    <xf numFmtId="0" fontId="2" fillId="3" borderId="3" xfId="0" applyFont="1" applyFill="1" applyBorder="1" applyAlignment="1">
      <alignment wrapText="1"/>
    </xf>
    <xf numFmtId="0" fontId="2" fillId="3" borderId="3" xfId="0" applyFont="1" applyFill="1" applyBorder="1"/>
    <xf numFmtId="49" fontId="2" fillId="3" borderId="3" xfId="0" applyNumberFormat="1" applyFont="1" applyFill="1" applyBorder="1" applyAlignment="1">
      <alignment horizontal="right"/>
    </xf>
    <xf numFmtId="0" fontId="2" fillId="3" borderId="21" xfId="0" applyFont="1" applyFill="1" applyBorder="1"/>
    <xf numFmtId="4" fontId="2" fillId="3" borderId="21" xfId="0" applyNumberFormat="1" applyFont="1" applyFill="1" applyBorder="1"/>
    <xf numFmtId="4" fontId="3" fillId="3" borderId="19" xfId="0" applyNumberFormat="1" applyFont="1" applyFill="1" applyBorder="1"/>
    <xf numFmtId="4" fontId="2" fillId="3" borderId="19" xfId="0" applyNumberFormat="1" applyFont="1" applyFill="1" applyBorder="1"/>
    <xf numFmtId="0" fontId="2" fillId="3" borderId="14" xfId="0" applyFont="1" applyFill="1" applyBorder="1"/>
    <xf numFmtId="0" fontId="2" fillId="3" borderId="2" xfId="0" applyFont="1" applyFill="1" applyBorder="1" applyAlignment="1">
      <alignment wrapText="1"/>
    </xf>
    <xf numFmtId="0" fontId="2" fillId="3" borderId="2" xfId="0" applyFont="1" applyFill="1" applyBorder="1"/>
    <xf numFmtId="0" fontId="2" fillId="3" borderId="20" xfId="0" applyFont="1" applyFill="1" applyBorder="1"/>
    <xf numFmtId="4" fontId="2" fillId="3" borderId="20" xfId="0" applyNumberFormat="1" applyFont="1" applyFill="1" applyBorder="1"/>
    <xf numFmtId="4" fontId="2" fillId="3" borderId="31" xfId="0" applyNumberFormat="1" applyFont="1" applyFill="1" applyBorder="1"/>
    <xf numFmtId="0" fontId="2" fillId="12" borderId="2" xfId="0" applyFont="1" applyFill="1" applyBorder="1" applyAlignment="1">
      <alignment wrapText="1"/>
    </xf>
    <xf numFmtId="0" fontId="2" fillId="3" borderId="30" xfId="0" applyFont="1" applyFill="1" applyBorder="1"/>
    <xf numFmtId="0" fontId="2" fillId="3" borderId="1" xfId="0" applyFont="1" applyFill="1" applyBorder="1"/>
    <xf numFmtId="0" fontId="2" fillId="3" borderId="7" xfId="0" applyFont="1" applyFill="1" applyBorder="1"/>
    <xf numFmtId="0" fontId="2" fillId="3" borderId="26" xfId="0" applyFont="1" applyFill="1" applyBorder="1"/>
    <xf numFmtId="4" fontId="2" fillId="3" borderId="26" xfId="0" applyNumberFormat="1" applyFont="1" applyFill="1" applyBorder="1"/>
    <xf numFmtId="4" fontId="2" fillId="3" borderId="32" xfId="0" applyNumberFormat="1" applyFont="1" applyFill="1" applyBorder="1"/>
    <xf numFmtId="0" fontId="2" fillId="3" borderId="34" xfId="0" applyFont="1" applyFill="1" applyBorder="1"/>
    <xf numFmtId="0" fontId="2" fillId="3" borderId="36" xfId="0" applyFont="1" applyFill="1" applyBorder="1" applyAlignment="1">
      <alignment wrapText="1"/>
    </xf>
    <xf numFmtId="0" fontId="2" fillId="3" borderId="36" xfId="0" applyFont="1" applyFill="1" applyBorder="1"/>
    <xf numFmtId="0" fontId="3" fillId="3" borderId="11" xfId="0" applyFont="1" applyFill="1" applyBorder="1" applyAlignment="1">
      <alignment horizontal="right" wrapText="1"/>
    </xf>
    <xf numFmtId="0" fontId="3" fillId="3" borderId="12" xfId="0" applyFont="1" applyFill="1" applyBorder="1"/>
    <xf numFmtId="0" fontId="3" fillId="3" borderId="23" xfId="0" applyFont="1" applyFill="1" applyBorder="1"/>
    <xf numFmtId="4" fontId="3" fillId="3" borderId="23" xfId="0" applyNumberFormat="1" applyFont="1" applyFill="1" applyBorder="1"/>
    <xf numFmtId="4" fontId="3" fillId="3" borderId="24" xfId="0" applyNumberFormat="1" applyFont="1" applyFill="1" applyBorder="1"/>
    <xf numFmtId="0" fontId="2" fillId="0" borderId="13" xfId="0" applyFont="1" applyFill="1" applyBorder="1"/>
    <xf numFmtId="0" fontId="2" fillId="0" borderId="3" xfId="0" applyFont="1" applyFill="1" applyBorder="1" applyAlignment="1">
      <alignment wrapText="1"/>
    </xf>
    <xf numFmtId="0" fontId="2" fillId="0" borderId="3" xfId="0" applyFont="1" applyFill="1" applyBorder="1"/>
    <xf numFmtId="0" fontId="3" fillId="0" borderId="0" xfId="0" applyFont="1" applyFill="1" applyBorder="1" applyAlignment="1">
      <alignment horizontal="right" wrapText="1"/>
    </xf>
    <xf numFmtId="0" fontId="3" fillId="0" borderId="3" xfId="0" applyFont="1" applyFill="1" applyBorder="1"/>
    <xf numFmtId="0" fontId="3" fillId="0" borderId="37" xfId="0" applyFont="1" applyFill="1" applyBorder="1"/>
    <xf numFmtId="4" fontId="3" fillId="0" borderId="37" xfId="0" applyNumberFormat="1" applyFont="1" applyFill="1" applyBorder="1"/>
    <xf numFmtId="4" fontId="3" fillId="0" borderId="38" xfId="0" applyNumberFormat="1" applyFont="1" applyFill="1" applyBorder="1"/>
    <xf numFmtId="0" fontId="3" fillId="9" borderId="11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5" xfId="0" applyFont="1" applyFill="1" applyBorder="1" applyAlignment="1">
      <alignment horizontal="center" vertical="center" wrapText="1"/>
    </xf>
    <xf numFmtId="0" fontId="2" fillId="9" borderId="23" xfId="0" applyFont="1" applyFill="1" applyBorder="1" applyAlignment="1">
      <alignment horizontal="center" vertical="center" wrapText="1"/>
    </xf>
    <xf numFmtId="0" fontId="3" fillId="9" borderId="24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6" borderId="40" xfId="0" applyFont="1" applyFill="1" applyBorder="1"/>
    <xf numFmtId="0" fontId="2" fillId="6" borderId="41" xfId="0" applyFont="1" applyFill="1" applyBorder="1" applyAlignment="1">
      <alignment wrapText="1"/>
    </xf>
    <xf numFmtId="0" fontId="2" fillId="6" borderId="41" xfId="0" applyFont="1" applyFill="1" applyBorder="1"/>
    <xf numFmtId="49" fontId="2" fillId="6" borderId="41" xfId="0" applyNumberFormat="1" applyFont="1" applyFill="1" applyBorder="1" applyAlignment="1">
      <alignment horizontal="right"/>
    </xf>
    <xf numFmtId="0" fontId="2" fillId="6" borderId="29" xfId="0" applyFont="1" applyFill="1" applyBorder="1"/>
    <xf numFmtId="4" fontId="2" fillId="6" borderId="29" xfId="0" applyNumberFormat="1" applyFont="1" applyFill="1" applyBorder="1"/>
    <xf numFmtId="4" fontId="3" fillId="6" borderId="43" xfId="0" applyNumberFormat="1" applyFont="1" applyFill="1" applyBorder="1"/>
    <xf numFmtId="4" fontId="2" fillId="6" borderId="43" xfId="0" applyNumberFormat="1" applyFont="1" applyFill="1" applyBorder="1"/>
    <xf numFmtId="0" fontId="2" fillId="6" borderId="14" xfId="0" applyFont="1" applyFill="1" applyBorder="1"/>
    <xf numFmtId="0" fontId="2" fillId="6" borderId="2" xfId="0" applyFont="1" applyFill="1" applyBorder="1" applyAlignment="1">
      <alignment wrapText="1"/>
    </xf>
    <xf numFmtId="0" fontId="2" fillId="6" borderId="2" xfId="0" applyFont="1" applyFill="1" applyBorder="1"/>
    <xf numFmtId="0" fontId="2" fillId="9" borderId="2" xfId="0" applyFont="1" applyFill="1" applyBorder="1"/>
    <xf numFmtId="0" fontId="2" fillId="6" borderId="3" xfId="0" applyFont="1" applyFill="1" applyBorder="1"/>
    <xf numFmtId="0" fontId="2" fillId="6" borderId="20" xfId="0" applyFont="1" applyFill="1" applyBorder="1"/>
    <xf numFmtId="4" fontId="2" fillId="9" borderId="20" xfId="0" applyNumberFormat="1" applyFont="1" applyFill="1" applyBorder="1"/>
    <xf numFmtId="4" fontId="2" fillId="6" borderId="20" xfId="0" applyNumberFormat="1" applyFont="1" applyFill="1" applyBorder="1"/>
    <xf numFmtId="4" fontId="3" fillId="6" borderId="31" xfId="0" applyNumberFormat="1" applyFont="1" applyFill="1" applyBorder="1"/>
    <xf numFmtId="4" fontId="2" fillId="9" borderId="31" xfId="0" applyNumberFormat="1" applyFont="1" applyFill="1" applyBorder="1"/>
    <xf numFmtId="0" fontId="2" fillId="6" borderId="16" xfId="0" applyFont="1" applyFill="1" applyBorder="1"/>
    <xf numFmtId="0" fontId="2" fillId="6" borderId="8" xfId="0" applyFont="1" applyFill="1" applyBorder="1" applyAlignment="1">
      <alignment wrapText="1"/>
    </xf>
    <xf numFmtId="0" fontId="2" fillId="6" borderId="8" xfId="0" applyFont="1" applyFill="1" applyBorder="1"/>
    <xf numFmtId="0" fontId="2" fillId="6" borderId="9" xfId="0" applyFont="1" applyFill="1" applyBorder="1"/>
    <xf numFmtId="0" fontId="2" fillId="6" borderId="13" xfId="0" applyFont="1" applyFill="1" applyBorder="1"/>
    <xf numFmtId="0" fontId="2" fillId="6" borderId="3" xfId="0" applyFont="1" applyFill="1" applyBorder="1" applyAlignment="1">
      <alignment wrapText="1"/>
    </xf>
    <xf numFmtId="0" fontId="2" fillId="9" borderId="3" xfId="0" applyFont="1" applyFill="1" applyBorder="1" applyAlignment="1">
      <alignment wrapText="1"/>
    </xf>
    <xf numFmtId="0" fontId="2" fillId="9" borderId="3" xfId="0" applyFont="1" applyFill="1" applyBorder="1"/>
    <xf numFmtId="0" fontId="2" fillId="9" borderId="37" xfId="0" applyFont="1" applyFill="1" applyBorder="1"/>
    <xf numFmtId="4" fontId="2" fillId="9" borderId="37" xfId="0" applyNumberFormat="1" applyFont="1" applyFill="1" applyBorder="1"/>
    <xf numFmtId="4" fontId="3" fillId="9" borderId="38" xfId="0" applyNumberFormat="1" applyFont="1" applyFill="1" applyBorder="1"/>
    <xf numFmtId="4" fontId="2" fillId="9" borderId="38" xfId="0" applyNumberFormat="1" applyFont="1" applyFill="1" applyBorder="1"/>
    <xf numFmtId="0" fontId="2" fillId="6" borderId="34" xfId="0" applyFont="1" applyFill="1" applyBorder="1"/>
    <xf numFmtId="0" fontId="2" fillId="6" borderId="36" xfId="0" applyFont="1" applyFill="1" applyBorder="1" applyAlignment="1">
      <alignment wrapText="1"/>
    </xf>
    <xf numFmtId="0" fontId="2" fillId="6" borderId="36" xfId="0" applyFont="1" applyFill="1" applyBorder="1"/>
    <xf numFmtId="0" fontId="3" fillId="9" borderId="11" xfId="0" applyFont="1" applyFill="1" applyBorder="1" applyAlignment="1">
      <alignment horizontal="right" wrapText="1"/>
    </xf>
    <xf numFmtId="0" fontId="3" fillId="9" borderId="12" xfId="0" applyFont="1" applyFill="1" applyBorder="1"/>
    <xf numFmtId="0" fontId="3" fillId="9" borderId="23" xfId="0" applyFont="1" applyFill="1" applyBorder="1"/>
    <xf numFmtId="4" fontId="3" fillId="9" borderId="23" xfId="0" applyNumberFormat="1" applyFont="1" applyFill="1" applyBorder="1"/>
    <xf numFmtId="4" fontId="3" fillId="9" borderId="24" xfId="0" applyNumberFormat="1" applyFont="1" applyFill="1" applyBorder="1"/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2" fillId="2" borderId="13" xfId="0" applyFont="1" applyFill="1" applyBorder="1"/>
    <xf numFmtId="0" fontId="2" fillId="2" borderId="3" xfId="0" applyFont="1" applyFill="1" applyBorder="1" applyAlignment="1">
      <alignment wrapText="1"/>
    </xf>
    <xf numFmtId="0" fontId="2" fillId="2" borderId="3" xfId="0" applyFont="1" applyFill="1" applyBorder="1"/>
    <xf numFmtId="49" fontId="2" fillId="2" borderId="3" xfId="0" applyNumberFormat="1" applyFont="1" applyFill="1" applyBorder="1" applyAlignment="1">
      <alignment horizontal="right"/>
    </xf>
    <xf numFmtId="0" fontId="2" fillId="2" borderId="21" xfId="0" applyFont="1" applyFill="1" applyBorder="1"/>
    <xf numFmtId="4" fontId="2" fillId="2" borderId="21" xfId="0" applyNumberFormat="1" applyFont="1" applyFill="1" applyBorder="1"/>
    <xf numFmtId="4" fontId="3" fillId="2" borderId="21" xfId="0" applyNumberFormat="1" applyFont="1" applyFill="1" applyBorder="1"/>
    <xf numFmtId="4" fontId="2" fillId="2" borderId="19" xfId="0" applyNumberFormat="1" applyFont="1" applyFill="1" applyBorder="1"/>
    <xf numFmtId="0" fontId="2" fillId="2" borderId="14" xfId="0" applyFont="1" applyFill="1" applyBorder="1"/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/>
    <xf numFmtId="0" fontId="2" fillId="2" borderId="20" xfId="0" applyFont="1" applyFill="1" applyBorder="1"/>
    <xf numFmtId="4" fontId="2" fillId="2" borderId="20" xfId="0" applyNumberFormat="1" applyFont="1" applyFill="1" applyBorder="1"/>
    <xf numFmtId="4" fontId="3" fillId="2" borderId="20" xfId="0" applyNumberFormat="1" applyFont="1" applyFill="1" applyBorder="1"/>
    <xf numFmtId="4" fontId="2" fillId="2" borderId="31" xfId="0" applyNumberFormat="1" applyFont="1" applyFill="1" applyBorder="1"/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0" fontId="2" fillId="2" borderId="16" xfId="0" applyFont="1" applyFill="1" applyBorder="1"/>
    <xf numFmtId="0" fontId="2" fillId="2" borderId="8" xfId="0" applyFont="1" applyFill="1" applyBorder="1" applyAlignment="1">
      <alignment wrapText="1"/>
    </xf>
    <xf numFmtId="0" fontId="2" fillId="2" borderId="8" xfId="0" applyFont="1" applyFill="1" applyBorder="1"/>
    <xf numFmtId="0" fontId="2" fillId="2" borderId="26" xfId="0" applyFont="1" applyFill="1" applyBorder="1"/>
    <xf numFmtId="4" fontId="2" fillId="2" borderId="26" xfId="0" applyNumberFormat="1" applyFont="1" applyFill="1" applyBorder="1"/>
    <xf numFmtId="4" fontId="2" fillId="2" borderId="32" xfId="0" applyNumberFormat="1" applyFont="1" applyFill="1" applyBorder="1"/>
    <xf numFmtId="0" fontId="3" fillId="2" borderId="11" xfId="0" applyFont="1" applyFill="1" applyBorder="1" applyAlignment="1">
      <alignment horizontal="right" wrapText="1"/>
    </xf>
    <xf numFmtId="0" fontId="3" fillId="2" borderId="12" xfId="0" applyFont="1" applyFill="1" applyBorder="1"/>
    <xf numFmtId="0" fontId="3" fillId="2" borderId="28" xfId="0" applyFont="1" applyFill="1" applyBorder="1"/>
    <xf numFmtId="0" fontId="3" fillId="2" borderId="25" xfId="0" applyFont="1" applyFill="1" applyBorder="1"/>
    <xf numFmtId="4" fontId="3" fillId="2" borderId="23" xfId="0" applyNumberFormat="1" applyFont="1" applyFill="1" applyBorder="1"/>
    <xf numFmtId="4" fontId="3" fillId="2" borderId="24" xfId="0" applyNumberFormat="1" applyFont="1" applyFill="1" applyBorder="1"/>
    <xf numFmtId="0" fontId="2" fillId="3" borderId="15" xfId="0" applyFont="1" applyFill="1" applyBorder="1"/>
    <xf numFmtId="0" fontId="2" fillId="3" borderId="6" xfId="0" applyFont="1" applyFill="1" applyBorder="1" applyAlignment="1">
      <alignment wrapText="1"/>
    </xf>
    <xf numFmtId="0" fontId="2" fillId="3" borderId="6" xfId="0" applyFont="1" applyFill="1" applyBorder="1"/>
    <xf numFmtId="4" fontId="3" fillId="3" borderId="21" xfId="0" applyNumberFormat="1" applyFont="1" applyFill="1" applyBorder="1"/>
    <xf numFmtId="4" fontId="3" fillId="3" borderId="20" xfId="0" applyNumberFormat="1" applyFont="1" applyFill="1" applyBorder="1"/>
    <xf numFmtId="0" fontId="2" fillId="12" borderId="2" xfId="0" applyFont="1" applyFill="1" applyBorder="1"/>
    <xf numFmtId="49" fontId="2" fillId="3" borderId="6" xfId="0" applyNumberFormat="1" applyFont="1" applyFill="1" applyBorder="1" applyAlignment="1">
      <alignment horizontal="right"/>
    </xf>
    <xf numFmtId="0" fontId="2" fillId="3" borderId="16" xfId="0" applyFont="1" applyFill="1" applyBorder="1"/>
    <xf numFmtId="0" fontId="2" fillId="3" borderId="8" xfId="0" applyFont="1" applyFill="1" applyBorder="1" applyAlignment="1">
      <alignment wrapText="1"/>
    </xf>
    <xf numFmtId="0" fontId="2" fillId="3" borderId="8" xfId="0" applyFont="1" applyFill="1" applyBorder="1"/>
    <xf numFmtId="0" fontId="2" fillId="3" borderId="9" xfId="0" applyFont="1" applyFill="1" applyBorder="1"/>
    <xf numFmtId="0" fontId="3" fillId="3" borderId="28" xfId="0" applyFont="1" applyFill="1" applyBorder="1"/>
    <xf numFmtId="0" fontId="3" fillId="3" borderId="25" xfId="0" applyFont="1" applyFill="1" applyBorder="1"/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2" fillId="4" borderId="15" xfId="0" applyFont="1" applyFill="1" applyBorder="1"/>
    <xf numFmtId="0" fontId="2" fillId="4" borderId="6" xfId="0" applyFont="1" applyFill="1" applyBorder="1" applyAlignment="1">
      <alignment wrapText="1"/>
    </xf>
    <xf numFmtId="0" fontId="2" fillId="4" borderId="6" xfId="0" applyFont="1" applyFill="1" applyBorder="1"/>
    <xf numFmtId="0" fontId="2" fillId="8" borderId="3" xfId="0" applyFont="1" applyFill="1" applyBorder="1" applyAlignment="1">
      <alignment wrapText="1"/>
    </xf>
    <xf numFmtId="49" fontId="2" fillId="4" borderId="3" xfId="0" applyNumberFormat="1" applyFont="1" applyFill="1" applyBorder="1" applyAlignment="1">
      <alignment horizontal="right"/>
    </xf>
    <xf numFmtId="0" fontId="2" fillId="8" borderId="3" xfId="0" applyFont="1" applyFill="1" applyBorder="1"/>
    <xf numFmtId="0" fontId="2" fillId="8" borderId="21" xfId="0" applyFont="1" applyFill="1" applyBorder="1"/>
    <xf numFmtId="4" fontId="2" fillId="8" borderId="21" xfId="0" applyNumberFormat="1" applyFont="1" applyFill="1" applyBorder="1"/>
    <xf numFmtId="4" fontId="3" fillId="8" borderId="21" xfId="0" applyNumberFormat="1" applyFont="1" applyFill="1" applyBorder="1"/>
    <xf numFmtId="4" fontId="2" fillId="8" borderId="19" xfId="0" applyNumberFormat="1" applyFont="1" applyFill="1" applyBorder="1"/>
    <xf numFmtId="0" fontId="2" fillId="4" borderId="14" xfId="0" applyFont="1" applyFill="1" applyBorder="1"/>
    <xf numFmtId="0" fontId="2" fillId="4" borderId="2" xfId="0" applyFont="1" applyFill="1" applyBorder="1" applyAlignment="1">
      <alignment wrapText="1"/>
    </xf>
    <xf numFmtId="0" fontId="2" fillId="4" borderId="2" xfId="0" applyFont="1" applyFill="1" applyBorder="1"/>
    <xf numFmtId="0" fontId="2" fillId="8" borderId="20" xfId="0" applyFont="1" applyFill="1" applyBorder="1"/>
    <xf numFmtId="4" fontId="2" fillId="8" borderId="20" xfId="0" applyNumberFormat="1" applyFont="1" applyFill="1" applyBorder="1"/>
    <xf numFmtId="4" fontId="2" fillId="8" borderId="31" xfId="0" applyNumberFormat="1" applyFont="1" applyFill="1" applyBorder="1"/>
    <xf numFmtId="0" fontId="2" fillId="8" borderId="2" xfId="0" applyFont="1" applyFill="1" applyBorder="1" applyAlignment="1">
      <alignment wrapText="1"/>
    </xf>
    <xf numFmtId="0" fontId="2" fillId="8" borderId="1" xfId="0" applyFont="1" applyFill="1" applyBorder="1"/>
    <xf numFmtId="0" fontId="2" fillId="4" borderId="16" xfId="0" applyFont="1" applyFill="1" applyBorder="1"/>
    <xf numFmtId="0" fontId="2" fillId="4" borderId="8" xfId="0" applyFont="1" applyFill="1" applyBorder="1" applyAlignment="1">
      <alignment wrapText="1"/>
    </xf>
    <xf numFmtId="0" fontId="2" fillId="4" borderId="8" xfId="0" applyFont="1" applyFill="1" applyBorder="1"/>
    <xf numFmtId="0" fontId="2" fillId="8" borderId="26" xfId="0" applyFont="1" applyFill="1" applyBorder="1"/>
    <xf numFmtId="4" fontId="2" fillId="8" borderId="26" xfId="0" applyNumberFormat="1" applyFont="1" applyFill="1" applyBorder="1"/>
    <xf numFmtId="4" fontId="2" fillId="8" borderId="32" xfId="0" applyNumberFormat="1" applyFont="1" applyFill="1" applyBorder="1"/>
    <xf numFmtId="0" fontId="2" fillId="4" borderId="13" xfId="0" applyFont="1" applyFill="1" applyBorder="1"/>
    <xf numFmtId="0" fontId="2" fillId="4" borderId="3" xfId="0" applyFont="1" applyFill="1" applyBorder="1" applyAlignment="1">
      <alignment wrapText="1"/>
    </xf>
    <xf numFmtId="0" fontId="2" fillId="4" borderId="3" xfId="0" applyFont="1" applyFill="1" applyBorder="1"/>
    <xf numFmtId="0" fontId="3" fillId="8" borderId="11" xfId="0" applyFont="1" applyFill="1" applyBorder="1" applyAlignment="1">
      <alignment horizontal="right" wrapText="1"/>
    </xf>
    <xf numFmtId="0" fontId="2" fillId="4" borderId="12" xfId="0" applyFont="1" applyFill="1" applyBorder="1"/>
    <xf numFmtId="0" fontId="3" fillId="8" borderId="28" xfId="0" applyFont="1" applyFill="1" applyBorder="1"/>
    <xf numFmtId="0" fontId="3" fillId="8" borderId="25" xfId="0" applyFont="1" applyFill="1" applyBorder="1"/>
    <xf numFmtId="4" fontId="3" fillId="8" borderId="23" xfId="0" applyNumberFormat="1" applyFont="1" applyFill="1" applyBorder="1"/>
    <xf numFmtId="4" fontId="3" fillId="8" borderId="24" xfId="0" applyNumberFormat="1" applyFont="1" applyFill="1" applyBorder="1"/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2" fillId="5" borderId="15" xfId="0" applyFont="1" applyFill="1" applyBorder="1"/>
    <xf numFmtId="0" fontId="2" fillId="5" borderId="6" xfId="0" applyFont="1" applyFill="1" applyBorder="1" applyAlignment="1">
      <alignment wrapText="1"/>
    </xf>
    <xf numFmtId="0" fontId="2" fillId="5" borderId="6" xfId="0" applyFont="1" applyFill="1" applyBorder="1"/>
    <xf numFmtId="0" fontId="2" fillId="7" borderId="3" xfId="0" applyFont="1" applyFill="1" applyBorder="1" applyAlignment="1">
      <alignment wrapText="1"/>
    </xf>
    <xf numFmtId="49" fontId="2" fillId="5" borderId="3" xfId="0" applyNumberFormat="1" applyFont="1" applyFill="1" applyBorder="1" applyAlignment="1">
      <alignment horizontal="right"/>
    </xf>
    <xf numFmtId="0" fontId="2" fillId="5" borderId="3" xfId="0" applyFont="1" applyFill="1" applyBorder="1"/>
    <xf numFmtId="0" fontId="2" fillId="5" borderId="21" xfId="0" applyFont="1" applyFill="1" applyBorder="1"/>
    <xf numFmtId="4" fontId="2" fillId="5" borderId="21" xfId="0" applyNumberFormat="1" applyFont="1" applyFill="1" applyBorder="1"/>
    <xf numFmtId="4" fontId="3" fillId="5" borderId="21" xfId="0" applyNumberFormat="1" applyFont="1" applyFill="1" applyBorder="1"/>
    <xf numFmtId="4" fontId="2" fillId="5" borderId="19" xfId="0" applyNumberFormat="1" applyFont="1" applyFill="1" applyBorder="1"/>
    <xf numFmtId="0" fontId="2" fillId="5" borderId="14" xfId="0" applyFont="1" applyFill="1" applyBorder="1"/>
    <xf numFmtId="0" fontId="2" fillId="5" borderId="2" xfId="0" applyFont="1" applyFill="1" applyBorder="1" applyAlignment="1">
      <alignment wrapText="1"/>
    </xf>
    <xf numFmtId="0" fontId="2" fillId="5" borderId="2" xfId="0" applyFont="1" applyFill="1" applyBorder="1"/>
    <xf numFmtId="0" fontId="2" fillId="5" borderId="20" xfId="0" applyFont="1" applyFill="1" applyBorder="1"/>
    <xf numFmtId="4" fontId="2" fillId="5" borderId="20" xfId="0" applyNumberFormat="1" applyFont="1" applyFill="1" applyBorder="1"/>
    <xf numFmtId="4" fontId="2" fillId="5" borderId="31" xfId="0" applyNumberFormat="1" applyFont="1" applyFill="1" applyBorder="1"/>
    <xf numFmtId="0" fontId="2" fillId="7" borderId="2" xfId="0" applyFont="1" applyFill="1" applyBorder="1" applyAlignment="1">
      <alignment wrapText="1"/>
    </xf>
    <xf numFmtId="0" fontId="2" fillId="5" borderId="1" xfId="0" applyFont="1" applyFill="1" applyBorder="1"/>
    <xf numFmtId="0" fontId="2" fillId="5" borderId="16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8" xfId="0" applyFont="1" applyFill="1" applyBorder="1"/>
    <xf numFmtId="0" fontId="2" fillId="5" borderId="26" xfId="0" applyFont="1" applyFill="1" applyBorder="1"/>
    <xf numFmtId="4" fontId="2" fillId="5" borderId="26" xfId="0" applyNumberFormat="1" applyFont="1" applyFill="1" applyBorder="1"/>
    <xf numFmtId="4" fontId="2" fillId="5" borderId="32" xfId="0" applyNumberFormat="1" applyFont="1" applyFill="1" applyBorder="1"/>
    <xf numFmtId="0" fontId="2" fillId="5" borderId="34" xfId="0" applyFont="1" applyFill="1" applyBorder="1"/>
    <xf numFmtId="0" fontId="2" fillId="5" borderId="36" xfId="0" applyFont="1" applyFill="1" applyBorder="1" applyAlignment="1">
      <alignment wrapText="1"/>
    </xf>
    <xf numFmtId="0" fontId="2" fillId="5" borderId="36" xfId="0" applyFont="1" applyFill="1" applyBorder="1"/>
    <xf numFmtId="0" fontId="3" fillId="5" borderId="11" xfId="0" applyFont="1" applyFill="1" applyBorder="1" applyAlignment="1">
      <alignment horizontal="right" wrapText="1"/>
    </xf>
    <xf numFmtId="0" fontId="2" fillId="5" borderId="12" xfId="0" applyFont="1" applyFill="1" applyBorder="1"/>
    <xf numFmtId="0" fontId="3" fillId="5" borderId="28" xfId="0" applyFont="1" applyFill="1" applyBorder="1"/>
    <xf numFmtId="0" fontId="3" fillId="5" borderId="25" xfId="0" applyFont="1" applyFill="1" applyBorder="1"/>
    <xf numFmtId="4" fontId="3" fillId="5" borderId="23" xfId="0" applyNumberFormat="1" applyFont="1" applyFill="1" applyBorder="1"/>
    <xf numFmtId="4" fontId="3" fillId="5" borderId="24" xfId="0" applyNumberFormat="1" applyFont="1" applyFill="1" applyBorder="1"/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2" fillId="3" borderId="17" xfId="0" applyFont="1" applyFill="1" applyBorder="1"/>
    <xf numFmtId="0" fontId="2" fillId="3" borderId="18" xfId="0" applyFont="1" applyFill="1" applyBorder="1" applyAlignment="1">
      <alignment wrapText="1"/>
    </xf>
    <xf numFmtId="0" fontId="2" fillId="3" borderId="18" xfId="0" applyFont="1" applyFill="1" applyBorder="1"/>
    <xf numFmtId="0" fontId="2" fillId="3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40" xfId="0" applyFont="1" applyFill="1" applyBorder="1" applyAlignment="1">
      <alignment horizontal="right" wrapText="1"/>
    </xf>
    <xf numFmtId="0" fontId="2" fillId="3" borderId="41" xfId="0" applyFont="1" applyFill="1" applyBorder="1"/>
    <xf numFmtId="0" fontId="3" fillId="3" borderId="44" xfId="0" applyFont="1" applyFill="1" applyBorder="1"/>
    <xf numFmtId="0" fontId="3" fillId="3" borderId="45" xfId="0" applyFont="1" applyFill="1" applyBorder="1"/>
    <xf numFmtId="4" fontId="3" fillId="3" borderId="27" xfId="0" applyNumberFormat="1" applyFont="1" applyFill="1" applyBorder="1"/>
    <xf numFmtId="4" fontId="3" fillId="3" borderId="33" xfId="0" applyNumberFormat="1" applyFont="1" applyFill="1" applyBorder="1"/>
    <xf numFmtId="0" fontId="2" fillId="11" borderId="11" xfId="0" applyFont="1" applyFill="1" applyBorder="1"/>
    <xf numFmtId="0" fontId="2" fillId="11" borderId="47" xfId="0" applyFont="1" applyFill="1" applyBorder="1"/>
    <xf numFmtId="0" fontId="2" fillId="11" borderId="47" xfId="0" applyFont="1" applyFill="1" applyBorder="1" applyAlignment="1">
      <alignment wrapText="1"/>
    </xf>
    <xf numFmtId="0" fontId="2" fillId="11" borderId="46" xfId="0" applyFont="1" applyFill="1" applyBorder="1"/>
    <xf numFmtId="0" fontId="3" fillId="11" borderId="46" xfId="0" applyFont="1" applyFill="1" applyBorder="1" applyAlignment="1">
      <alignment wrapText="1"/>
    </xf>
    <xf numFmtId="4" fontId="3" fillId="11" borderId="48" xfId="0" applyNumberFormat="1" applyFont="1" applyFill="1" applyBorder="1"/>
    <xf numFmtId="0" fontId="2" fillId="3" borderId="4" xfId="0" applyFont="1" applyFill="1" applyBorder="1" applyAlignment="1">
      <alignment horizontal="left" wrapText="1"/>
    </xf>
    <xf numFmtId="0" fontId="2" fillId="3" borderId="5" xfId="0" applyFont="1" applyFill="1" applyBorder="1" applyAlignment="1">
      <alignment horizontal="left" wrapText="1"/>
    </xf>
    <xf numFmtId="0" fontId="2" fillId="3" borderId="10" xfId="0" applyFont="1" applyFill="1" applyBorder="1" applyAlignment="1">
      <alignment horizontal="left" wrapText="1"/>
    </xf>
    <xf numFmtId="0" fontId="2" fillId="6" borderId="42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left" vertical="top" wrapText="1"/>
    </xf>
    <xf numFmtId="0" fontId="2" fillId="6" borderId="39" xfId="0" applyFont="1" applyFill="1" applyBorder="1" applyAlignment="1">
      <alignment horizontal="left" vertical="top" wrapText="1"/>
    </xf>
    <xf numFmtId="0" fontId="4" fillId="0" borderId="0" xfId="0" applyFont="1"/>
    <xf numFmtId="0" fontId="5" fillId="0" borderId="0" xfId="0" applyFont="1"/>
    <xf numFmtId="0" fontId="3" fillId="0" borderId="35" xfId="0" applyFont="1" applyBorder="1" applyAlignment="1">
      <alignment horizontal="left"/>
    </xf>
    <xf numFmtId="0" fontId="3" fillId="11" borderId="11" xfId="0" applyFont="1" applyFill="1" applyBorder="1" applyAlignment="1">
      <alignment horizontal="center" wrapText="1"/>
    </xf>
    <xf numFmtId="4" fontId="3" fillId="11" borderId="2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2CC"/>
      <color rgb="FFD9E1F2"/>
      <color rgb="FFCCFFFF"/>
      <color rgb="FFFCE4D6"/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"/>
  <sheetViews>
    <sheetView tabSelected="1" topLeftCell="A88" zoomScale="80" zoomScaleNormal="80" workbookViewId="0">
      <selection activeCell="K122" sqref="K122"/>
    </sheetView>
  </sheetViews>
  <sheetFormatPr defaultRowHeight="15" x14ac:dyDescent="0.25"/>
  <cols>
    <col min="1" max="1" width="7.42578125" customWidth="1"/>
    <col min="2" max="2" width="7" customWidth="1"/>
    <col min="3" max="3" width="16.7109375" style="2" customWidth="1"/>
    <col min="4" max="4" width="10.5703125" customWidth="1"/>
    <col min="5" max="5" width="10.85546875" customWidth="1"/>
    <col min="7" max="7" width="17.85546875" style="2" customWidth="1"/>
    <col min="8" max="8" width="7.140625" customWidth="1"/>
    <col min="9" max="9" width="6.7109375" customWidth="1"/>
    <col min="10" max="10" width="37.5703125" customWidth="1"/>
    <col min="11" max="11" width="18.42578125" bestFit="1" customWidth="1"/>
    <col min="12" max="12" width="17.28515625" bestFit="1" customWidth="1"/>
    <col min="13" max="13" width="18.42578125" style="3" bestFit="1" customWidth="1"/>
    <col min="14" max="14" width="18.42578125" bestFit="1" customWidth="1"/>
    <col min="15" max="15" width="18" bestFit="1" customWidth="1"/>
  </cols>
  <sheetData>
    <row r="1" spans="1:15" ht="33.75" customHeight="1" thickBot="1" x14ac:dyDescent="0.3">
      <c r="A1" s="5"/>
      <c r="B1" s="256" t="s">
        <v>56</v>
      </c>
      <c r="C1" s="256"/>
      <c r="D1" s="256"/>
      <c r="E1" s="256"/>
      <c r="F1" s="256"/>
      <c r="G1" s="256"/>
      <c r="H1" s="256"/>
      <c r="I1" s="256"/>
      <c r="J1" s="256"/>
      <c r="K1" s="254"/>
      <c r="L1" s="254"/>
      <c r="M1" s="255"/>
      <c r="N1" s="255"/>
      <c r="O1" s="254"/>
    </row>
    <row r="2" spans="1:15" s="1" customFormat="1" ht="60" customHeight="1" thickBot="1" x14ac:dyDescent="0.3">
      <c r="A2" s="6" t="s">
        <v>49</v>
      </c>
      <c r="B2" s="6" t="s">
        <v>50</v>
      </c>
      <c r="C2" s="7" t="s">
        <v>51</v>
      </c>
      <c r="D2" s="7" t="s">
        <v>52</v>
      </c>
      <c r="E2" s="7" t="s">
        <v>0</v>
      </c>
      <c r="F2" s="7" t="s">
        <v>1</v>
      </c>
      <c r="G2" s="7" t="s">
        <v>53</v>
      </c>
      <c r="H2" s="7" t="s">
        <v>2</v>
      </c>
      <c r="I2" s="7" t="s">
        <v>60</v>
      </c>
      <c r="J2" s="8" t="s">
        <v>48</v>
      </c>
      <c r="K2" s="9" t="s">
        <v>55</v>
      </c>
      <c r="L2" s="10" t="s">
        <v>58</v>
      </c>
      <c r="M2" s="11" t="s">
        <v>62</v>
      </c>
      <c r="N2" s="12" t="s">
        <v>63</v>
      </c>
      <c r="O2" s="11" t="s">
        <v>57</v>
      </c>
    </row>
    <row r="3" spans="1:15" ht="30" customHeight="1" x14ac:dyDescent="0.25">
      <c r="A3" s="13">
        <v>5</v>
      </c>
      <c r="B3" s="13">
        <v>0</v>
      </c>
      <c r="C3" s="14" t="s">
        <v>7</v>
      </c>
      <c r="D3" s="15">
        <v>330</v>
      </c>
      <c r="E3" s="15" t="s">
        <v>8</v>
      </c>
      <c r="F3" s="15" t="s">
        <v>3</v>
      </c>
      <c r="G3" s="14" t="s">
        <v>9</v>
      </c>
      <c r="H3" s="16" t="s">
        <v>54</v>
      </c>
      <c r="I3" s="15">
        <v>411</v>
      </c>
      <c r="J3" s="17" t="s">
        <v>32</v>
      </c>
      <c r="K3" s="18">
        <v>133000000</v>
      </c>
      <c r="L3" s="18">
        <f>24700000-1900000</f>
        <v>22800000</v>
      </c>
      <c r="M3" s="19">
        <f>K3+L3</f>
        <v>155800000</v>
      </c>
      <c r="N3" s="18">
        <v>142087000</v>
      </c>
      <c r="O3" s="20">
        <f>N3-M3</f>
        <v>-13713000</v>
      </c>
    </row>
    <row r="4" spans="1:15" x14ac:dyDescent="0.25">
      <c r="A4" s="21"/>
      <c r="B4" s="21"/>
      <c r="C4" s="22"/>
      <c r="D4" s="23"/>
      <c r="E4" s="23"/>
      <c r="F4" s="23"/>
      <c r="G4" s="22"/>
      <c r="H4" s="23"/>
      <c r="I4" s="15">
        <v>412</v>
      </c>
      <c r="J4" s="24" t="s">
        <v>33</v>
      </c>
      <c r="K4" s="25">
        <v>20576000</v>
      </c>
      <c r="L4" s="25">
        <v>3400000</v>
      </c>
      <c r="M4" s="19">
        <f>K4+L4</f>
        <v>23976000</v>
      </c>
      <c r="N4" s="25">
        <v>21492000</v>
      </c>
      <c r="O4" s="26">
        <f t="shared" ref="O4:O18" si="0">N4-M4</f>
        <v>-2484000</v>
      </c>
    </row>
    <row r="5" spans="1:15" x14ac:dyDescent="0.25">
      <c r="A5" s="21"/>
      <c r="B5" s="21"/>
      <c r="C5" s="22"/>
      <c r="D5" s="23"/>
      <c r="E5" s="23"/>
      <c r="F5" s="23"/>
      <c r="G5" s="22"/>
      <c r="H5" s="23"/>
      <c r="I5" s="15">
        <v>413</v>
      </c>
      <c r="J5" s="24" t="s">
        <v>34</v>
      </c>
      <c r="K5" s="25">
        <v>500000</v>
      </c>
      <c r="L5" s="25"/>
      <c r="M5" s="19">
        <f t="shared" ref="M5:M18" si="1">K5+L5</f>
        <v>500000</v>
      </c>
      <c r="N5" s="25">
        <v>500000</v>
      </c>
      <c r="O5" s="26">
        <f t="shared" si="0"/>
        <v>0</v>
      </c>
    </row>
    <row r="6" spans="1:15" x14ac:dyDescent="0.25">
      <c r="A6" s="21"/>
      <c r="B6" s="21"/>
      <c r="C6" s="22"/>
      <c r="D6" s="23"/>
      <c r="E6" s="23"/>
      <c r="F6" s="23"/>
      <c r="G6" s="22"/>
      <c r="H6" s="23"/>
      <c r="I6" s="15">
        <v>414</v>
      </c>
      <c r="J6" s="24" t="s">
        <v>35</v>
      </c>
      <c r="K6" s="25">
        <v>1200000</v>
      </c>
      <c r="L6" s="25"/>
      <c r="M6" s="19">
        <f t="shared" si="1"/>
        <v>1200000</v>
      </c>
      <c r="N6" s="25">
        <v>1200000</v>
      </c>
      <c r="O6" s="26">
        <f t="shared" si="0"/>
        <v>0</v>
      </c>
    </row>
    <row r="7" spans="1:15" x14ac:dyDescent="0.25">
      <c r="A7" s="21"/>
      <c r="B7" s="21"/>
      <c r="C7" s="27"/>
      <c r="D7" s="23"/>
      <c r="E7" s="23"/>
      <c r="F7" s="23"/>
      <c r="G7" s="22"/>
      <c r="H7" s="23"/>
      <c r="I7" s="15">
        <v>415</v>
      </c>
      <c r="J7" s="24" t="s">
        <v>36</v>
      </c>
      <c r="K7" s="25">
        <v>6311000</v>
      </c>
      <c r="L7" s="25">
        <v>2000000</v>
      </c>
      <c r="M7" s="19">
        <f t="shared" si="1"/>
        <v>8311000</v>
      </c>
      <c r="N7" s="25">
        <v>7511000</v>
      </c>
      <c r="O7" s="26">
        <f t="shared" si="0"/>
        <v>-800000</v>
      </c>
    </row>
    <row r="8" spans="1:15" x14ac:dyDescent="0.25">
      <c r="A8" s="21"/>
      <c r="B8" s="21"/>
      <c r="C8" s="22"/>
      <c r="D8" s="23"/>
      <c r="E8" s="23"/>
      <c r="F8" s="23"/>
      <c r="G8" s="22"/>
      <c r="H8" s="28"/>
      <c r="I8" s="15">
        <v>416</v>
      </c>
      <c r="J8" s="24" t="s">
        <v>37</v>
      </c>
      <c r="K8" s="25">
        <v>1200000</v>
      </c>
      <c r="L8" s="25"/>
      <c r="M8" s="19">
        <f t="shared" si="1"/>
        <v>1200000</v>
      </c>
      <c r="N8" s="25">
        <v>1200000</v>
      </c>
      <c r="O8" s="26">
        <f t="shared" si="0"/>
        <v>0</v>
      </c>
    </row>
    <row r="9" spans="1:15" ht="15" customHeight="1" x14ac:dyDescent="0.25">
      <c r="A9" s="21"/>
      <c r="B9" s="21"/>
      <c r="C9" s="22"/>
      <c r="D9" s="23"/>
      <c r="E9" s="23"/>
      <c r="F9" s="29" t="s">
        <v>4</v>
      </c>
      <c r="G9" s="248" t="s">
        <v>10</v>
      </c>
      <c r="H9" s="16" t="s">
        <v>54</v>
      </c>
      <c r="I9" s="30">
        <v>421</v>
      </c>
      <c r="J9" s="24" t="s">
        <v>38</v>
      </c>
      <c r="K9" s="25">
        <v>1800000</v>
      </c>
      <c r="L9" s="25">
        <v>22000000</v>
      </c>
      <c r="M9" s="19">
        <f t="shared" si="1"/>
        <v>23800000</v>
      </c>
      <c r="N9" s="25">
        <v>23800000</v>
      </c>
      <c r="O9" s="26">
        <f t="shared" si="0"/>
        <v>0</v>
      </c>
    </row>
    <row r="10" spans="1:15" x14ac:dyDescent="0.25">
      <c r="A10" s="21"/>
      <c r="B10" s="21"/>
      <c r="C10" s="22"/>
      <c r="D10" s="23"/>
      <c r="E10" s="23"/>
      <c r="F10" s="23"/>
      <c r="G10" s="249"/>
      <c r="H10" s="23"/>
      <c r="I10" s="15">
        <v>422</v>
      </c>
      <c r="J10" s="24" t="s">
        <v>39</v>
      </c>
      <c r="K10" s="25">
        <v>1400000</v>
      </c>
      <c r="L10" s="25"/>
      <c r="M10" s="19">
        <f t="shared" si="1"/>
        <v>1400000</v>
      </c>
      <c r="N10" s="25">
        <v>1400000</v>
      </c>
      <c r="O10" s="26">
        <f t="shared" si="0"/>
        <v>0</v>
      </c>
    </row>
    <row r="11" spans="1:15" x14ac:dyDescent="0.25">
      <c r="A11" s="21"/>
      <c r="B11" s="21"/>
      <c r="C11" s="22"/>
      <c r="D11" s="23"/>
      <c r="E11" s="23"/>
      <c r="F11" s="23"/>
      <c r="G11" s="249"/>
      <c r="H11" s="23"/>
      <c r="I11" s="15">
        <v>423</v>
      </c>
      <c r="J11" s="24" t="s">
        <v>40</v>
      </c>
      <c r="K11" s="25">
        <v>23400000</v>
      </c>
      <c r="L11" s="25"/>
      <c r="M11" s="19">
        <f t="shared" si="1"/>
        <v>23400000</v>
      </c>
      <c r="N11" s="25">
        <v>23400000</v>
      </c>
      <c r="O11" s="26">
        <f t="shared" si="0"/>
        <v>0</v>
      </c>
    </row>
    <row r="12" spans="1:15" x14ac:dyDescent="0.25">
      <c r="A12" s="21"/>
      <c r="B12" s="21"/>
      <c r="C12" s="22"/>
      <c r="D12" s="23"/>
      <c r="E12" s="23"/>
      <c r="F12" s="23"/>
      <c r="G12" s="250"/>
      <c r="H12" s="23"/>
      <c r="I12" s="15">
        <v>424</v>
      </c>
      <c r="J12" s="24" t="s">
        <v>47</v>
      </c>
      <c r="K12" s="25">
        <v>1100000</v>
      </c>
      <c r="L12" s="25"/>
      <c r="M12" s="19">
        <f t="shared" si="1"/>
        <v>1100000</v>
      </c>
      <c r="N12" s="25">
        <v>1100000</v>
      </c>
      <c r="O12" s="26">
        <f t="shared" si="0"/>
        <v>0</v>
      </c>
    </row>
    <row r="13" spans="1:15" x14ac:dyDescent="0.25">
      <c r="A13" s="21"/>
      <c r="B13" s="21"/>
      <c r="C13" s="22"/>
      <c r="D13" s="23"/>
      <c r="E13" s="23"/>
      <c r="F13" s="23"/>
      <c r="G13" s="22"/>
      <c r="H13" s="23"/>
      <c r="I13" s="15">
        <v>425</v>
      </c>
      <c r="J13" s="24" t="s">
        <v>41</v>
      </c>
      <c r="K13" s="25">
        <v>300000</v>
      </c>
      <c r="L13" s="25"/>
      <c r="M13" s="19">
        <f t="shared" si="1"/>
        <v>300000</v>
      </c>
      <c r="N13" s="25">
        <v>300000</v>
      </c>
      <c r="O13" s="26">
        <f t="shared" si="0"/>
        <v>0</v>
      </c>
    </row>
    <row r="14" spans="1:15" x14ac:dyDescent="0.25">
      <c r="A14" s="21"/>
      <c r="B14" s="21"/>
      <c r="C14" s="22"/>
      <c r="D14" s="23"/>
      <c r="E14" s="23"/>
      <c r="F14" s="23"/>
      <c r="G14" s="22"/>
      <c r="H14" s="23"/>
      <c r="I14" s="15">
        <v>426</v>
      </c>
      <c r="J14" s="24" t="s">
        <v>42</v>
      </c>
      <c r="K14" s="25">
        <v>2937000</v>
      </c>
      <c r="L14" s="25"/>
      <c r="M14" s="19">
        <f t="shared" si="1"/>
        <v>2937000</v>
      </c>
      <c r="N14" s="25">
        <v>2937000</v>
      </c>
      <c r="O14" s="26">
        <f t="shared" si="0"/>
        <v>0</v>
      </c>
    </row>
    <row r="15" spans="1:15" x14ac:dyDescent="0.25">
      <c r="A15" s="21"/>
      <c r="B15" s="21"/>
      <c r="C15" s="22"/>
      <c r="D15" s="23"/>
      <c r="E15" s="23"/>
      <c r="F15" s="23"/>
      <c r="G15" s="22"/>
      <c r="H15" s="23"/>
      <c r="I15" s="15">
        <v>482</v>
      </c>
      <c r="J15" s="24" t="s">
        <v>43</v>
      </c>
      <c r="K15" s="25">
        <v>220000</v>
      </c>
      <c r="L15" s="25"/>
      <c r="M15" s="19">
        <f t="shared" si="1"/>
        <v>220000</v>
      </c>
      <c r="N15" s="25">
        <v>220000</v>
      </c>
      <c r="O15" s="26">
        <f t="shared" si="0"/>
        <v>0</v>
      </c>
    </row>
    <row r="16" spans="1:15" x14ac:dyDescent="0.25">
      <c r="A16" s="21"/>
      <c r="B16" s="21"/>
      <c r="C16" s="22"/>
      <c r="D16" s="23"/>
      <c r="E16" s="23"/>
      <c r="F16" s="23"/>
      <c r="G16" s="22"/>
      <c r="H16" s="23"/>
      <c r="I16" s="15">
        <v>483</v>
      </c>
      <c r="J16" s="24" t="s">
        <v>44</v>
      </c>
      <c r="K16" s="25">
        <v>6000000</v>
      </c>
      <c r="L16" s="25"/>
      <c r="M16" s="19">
        <f t="shared" si="1"/>
        <v>6000000</v>
      </c>
      <c r="N16" s="25">
        <v>6000000</v>
      </c>
      <c r="O16" s="26">
        <f t="shared" si="0"/>
        <v>0</v>
      </c>
    </row>
    <row r="17" spans="1:15" x14ac:dyDescent="0.25">
      <c r="A17" s="21"/>
      <c r="B17" s="21"/>
      <c r="C17" s="22"/>
      <c r="D17" s="23"/>
      <c r="E17" s="23"/>
      <c r="F17" s="23"/>
      <c r="G17" s="22"/>
      <c r="H17" s="23"/>
      <c r="I17" s="15">
        <v>485</v>
      </c>
      <c r="J17" s="24" t="s">
        <v>45</v>
      </c>
      <c r="K17" s="25">
        <v>500000</v>
      </c>
      <c r="L17" s="25"/>
      <c r="M17" s="19">
        <f t="shared" si="1"/>
        <v>500000</v>
      </c>
      <c r="N17" s="25">
        <v>500000</v>
      </c>
      <c r="O17" s="26">
        <f t="shared" si="0"/>
        <v>0</v>
      </c>
    </row>
    <row r="18" spans="1:15" ht="15.75" thickBot="1" x14ac:dyDescent="0.3">
      <c r="A18" s="21"/>
      <c r="B18" s="21"/>
      <c r="C18" s="22"/>
      <c r="D18" s="23"/>
      <c r="E18" s="23"/>
      <c r="F18" s="23"/>
      <c r="G18" s="22"/>
      <c r="H18" s="23"/>
      <c r="I18" s="15">
        <v>512</v>
      </c>
      <c r="J18" s="31" t="s">
        <v>46</v>
      </c>
      <c r="K18" s="32">
        <v>1000000</v>
      </c>
      <c r="L18" s="32"/>
      <c r="M18" s="19">
        <f t="shared" si="1"/>
        <v>1000000</v>
      </c>
      <c r="N18" s="32">
        <v>1000000</v>
      </c>
      <c r="O18" s="33">
        <f t="shared" si="0"/>
        <v>0</v>
      </c>
    </row>
    <row r="19" spans="1:15" ht="15.75" thickBot="1" x14ac:dyDescent="0.3">
      <c r="A19" s="34"/>
      <c r="B19" s="34"/>
      <c r="C19" s="35"/>
      <c r="D19" s="36"/>
      <c r="E19" s="36"/>
      <c r="F19" s="36"/>
      <c r="G19" s="37" t="s">
        <v>64</v>
      </c>
      <c r="H19" s="38"/>
      <c r="I19" s="38"/>
      <c r="J19" s="39"/>
      <c r="K19" s="40">
        <f>SUM(K3:K18)</f>
        <v>201444000</v>
      </c>
      <c r="L19" s="40">
        <f>SUM(L3:L18)</f>
        <v>50200000</v>
      </c>
      <c r="M19" s="41">
        <f>SUM(M3:M18)</f>
        <v>251644000</v>
      </c>
      <c r="N19" s="40">
        <f>SUM(N3:N18)</f>
        <v>234647000</v>
      </c>
      <c r="O19" s="41">
        <f>SUM(O3:O18)</f>
        <v>-16997000</v>
      </c>
    </row>
    <row r="20" spans="1:15" s="4" customFormat="1" ht="15.75" thickBot="1" x14ac:dyDescent="0.3">
      <c r="A20" s="42"/>
      <c r="B20" s="42"/>
      <c r="C20" s="43"/>
      <c r="D20" s="44"/>
      <c r="E20" s="44"/>
      <c r="F20" s="44"/>
      <c r="G20" s="45"/>
      <c r="H20" s="46"/>
      <c r="I20" s="46"/>
      <c r="J20" s="47"/>
      <c r="K20" s="48"/>
      <c r="L20" s="48"/>
      <c r="M20" s="49"/>
      <c r="N20" s="48"/>
      <c r="O20" s="49"/>
    </row>
    <row r="21" spans="1:15" s="1" customFormat="1" ht="45" customHeight="1" thickBot="1" x14ac:dyDescent="0.3">
      <c r="A21" s="50" t="s">
        <v>49</v>
      </c>
      <c r="B21" s="50" t="s">
        <v>50</v>
      </c>
      <c r="C21" s="51" t="s">
        <v>51</v>
      </c>
      <c r="D21" s="51" t="s">
        <v>52</v>
      </c>
      <c r="E21" s="51" t="s">
        <v>0</v>
      </c>
      <c r="F21" s="51" t="s">
        <v>1</v>
      </c>
      <c r="G21" s="51" t="s">
        <v>53</v>
      </c>
      <c r="H21" s="51" t="s">
        <v>2</v>
      </c>
      <c r="I21" s="51" t="s">
        <v>60</v>
      </c>
      <c r="J21" s="52" t="s">
        <v>48</v>
      </c>
      <c r="K21" s="53" t="s">
        <v>55</v>
      </c>
      <c r="L21" s="54" t="s">
        <v>58</v>
      </c>
      <c r="M21" s="55" t="s">
        <v>62</v>
      </c>
      <c r="N21" s="56" t="s">
        <v>63</v>
      </c>
      <c r="O21" s="55" t="s">
        <v>57</v>
      </c>
    </row>
    <row r="22" spans="1:15" ht="30" customHeight="1" x14ac:dyDescent="0.25">
      <c r="A22" s="57">
        <v>6</v>
      </c>
      <c r="B22" s="57">
        <v>0</v>
      </c>
      <c r="C22" s="58" t="s">
        <v>11</v>
      </c>
      <c r="D22" s="59">
        <v>330</v>
      </c>
      <c r="E22" s="59" t="s">
        <v>12</v>
      </c>
      <c r="F22" s="59" t="s">
        <v>4</v>
      </c>
      <c r="G22" s="251" t="s">
        <v>13</v>
      </c>
      <c r="H22" s="60" t="s">
        <v>54</v>
      </c>
      <c r="I22" s="59">
        <v>421</v>
      </c>
      <c r="J22" s="61" t="s">
        <v>38</v>
      </c>
      <c r="K22" s="62">
        <v>50000000</v>
      </c>
      <c r="L22" s="62"/>
      <c r="M22" s="63">
        <f t="shared" ref="M22:M25" si="2">K22+L22</f>
        <v>50000000</v>
      </c>
      <c r="N22" s="62">
        <v>50000000</v>
      </c>
      <c r="O22" s="64">
        <f t="shared" ref="O22:O25" si="3">N22-M22</f>
        <v>0</v>
      </c>
    </row>
    <row r="23" spans="1:15" x14ac:dyDescent="0.25">
      <c r="A23" s="65"/>
      <c r="B23" s="65"/>
      <c r="C23" s="66"/>
      <c r="D23" s="67"/>
      <c r="E23" s="67"/>
      <c r="F23" s="68"/>
      <c r="G23" s="252"/>
      <c r="H23" s="67"/>
      <c r="I23" s="69">
        <v>422</v>
      </c>
      <c r="J23" s="70" t="s">
        <v>39</v>
      </c>
      <c r="K23" s="71">
        <v>15000000</v>
      </c>
      <c r="L23" s="72"/>
      <c r="M23" s="73">
        <f t="shared" si="2"/>
        <v>15000000</v>
      </c>
      <c r="N23" s="71">
        <v>15000000</v>
      </c>
      <c r="O23" s="74">
        <f t="shared" si="3"/>
        <v>0</v>
      </c>
    </row>
    <row r="24" spans="1:15" x14ac:dyDescent="0.25">
      <c r="A24" s="75"/>
      <c r="B24" s="75"/>
      <c r="C24" s="76"/>
      <c r="D24" s="77"/>
      <c r="E24" s="77"/>
      <c r="F24" s="77"/>
      <c r="G24" s="253"/>
      <c r="H24" s="77"/>
      <c r="I24" s="78">
        <v>423</v>
      </c>
      <c r="J24" s="70" t="s">
        <v>40</v>
      </c>
      <c r="K24" s="71">
        <v>5000000</v>
      </c>
      <c r="L24" s="72"/>
      <c r="M24" s="73">
        <f t="shared" si="2"/>
        <v>5000000</v>
      </c>
      <c r="N24" s="71">
        <v>5000000</v>
      </c>
      <c r="O24" s="74">
        <f t="shared" si="3"/>
        <v>0</v>
      </c>
    </row>
    <row r="25" spans="1:15" ht="15.75" thickBot="1" x14ac:dyDescent="0.3">
      <c r="A25" s="79"/>
      <c r="B25" s="79"/>
      <c r="C25" s="80"/>
      <c r="D25" s="69"/>
      <c r="E25" s="69"/>
      <c r="F25" s="69"/>
      <c r="G25" s="81"/>
      <c r="H25" s="82"/>
      <c r="I25" s="82">
        <v>485</v>
      </c>
      <c r="J25" s="83" t="s">
        <v>45</v>
      </c>
      <c r="K25" s="84">
        <v>89230000</v>
      </c>
      <c r="L25" s="84"/>
      <c r="M25" s="85">
        <f t="shared" si="2"/>
        <v>89230000</v>
      </c>
      <c r="N25" s="84">
        <v>89230000</v>
      </c>
      <c r="O25" s="86">
        <f t="shared" si="3"/>
        <v>0</v>
      </c>
    </row>
    <row r="26" spans="1:15" ht="15.75" thickBot="1" x14ac:dyDescent="0.3">
      <c r="A26" s="87"/>
      <c r="B26" s="87"/>
      <c r="C26" s="88"/>
      <c r="D26" s="89"/>
      <c r="E26" s="89"/>
      <c r="F26" s="89"/>
      <c r="G26" s="90" t="s">
        <v>65</v>
      </c>
      <c r="H26" s="91"/>
      <c r="I26" s="91"/>
      <c r="J26" s="92"/>
      <c r="K26" s="93">
        <f>SUM(K22:K25)</f>
        <v>159230000</v>
      </c>
      <c r="L26" s="93">
        <f t="shared" ref="L26:O26" si="4">SUM(L22:L25)</f>
        <v>0</v>
      </c>
      <c r="M26" s="94">
        <f t="shared" si="4"/>
        <v>159230000</v>
      </c>
      <c r="N26" s="93">
        <f t="shared" si="4"/>
        <v>159230000</v>
      </c>
      <c r="O26" s="94">
        <f t="shared" si="4"/>
        <v>0</v>
      </c>
    </row>
    <row r="27" spans="1:15" s="1" customFormat="1" ht="45" customHeight="1" thickBot="1" x14ac:dyDescent="0.3">
      <c r="A27" s="95" t="s">
        <v>49</v>
      </c>
      <c r="B27" s="95" t="s">
        <v>50</v>
      </c>
      <c r="C27" s="96" t="s">
        <v>51</v>
      </c>
      <c r="D27" s="96" t="s">
        <v>52</v>
      </c>
      <c r="E27" s="96" t="s">
        <v>0</v>
      </c>
      <c r="F27" s="96" t="s">
        <v>1</v>
      </c>
      <c r="G27" s="96" t="s">
        <v>53</v>
      </c>
      <c r="H27" s="96" t="s">
        <v>2</v>
      </c>
      <c r="I27" s="96" t="s">
        <v>60</v>
      </c>
      <c r="J27" s="97" t="s">
        <v>48</v>
      </c>
      <c r="K27" s="98" t="s">
        <v>55</v>
      </c>
      <c r="L27" s="99" t="s">
        <v>58</v>
      </c>
      <c r="M27" s="100" t="s">
        <v>62</v>
      </c>
      <c r="N27" s="101" t="s">
        <v>63</v>
      </c>
      <c r="O27" s="100" t="s">
        <v>57</v>
      </c>
    </row>
    <row r="28" spans="1:15" ht="60" customHeight="1" x14ac:dyDescent="0.25">
      <c r="A28" s="102"/>
      <c r="B28" s="102" t="s">
        <v>14</v>
      </c>
      <c r="C28" s="103" t="s">
        <v>15</v>
      </c>
      <c r="D28" s="104">
        <v>330</v>
      </c>
      <c r="E28" s="104" t="s">
        <v>12</v>
      </c>
      <c r="F28" s="104" t="s">
        <v>5</v>
      </c>
      <c r="G28" s="103" t="s">
        <v>16</v>
      </c>
      <c r="H28" s="105" t="s">
        <v>54</v>
      </c>
      <c r="I28" s="104">
        <v>411</v>
      </c>
      <c r="J28" s="106" t="s">
        <v>32</v>
      </c>
      <c r="K28" s="107">
        <v>576010000</v>
      </c>
      <c r="L28" s="107">
        <v>57600000</v>
      </c>
      <c r="M28" s="108">
        <f>K28+L28</f>
        <v>633610000</v>
      </c>
      <c r="N28" s="107">
        <v>591794000</v>
      </c>
      <c r="O28" s="109">
        <f t="shared" ref="O28:O43" si="5">N28-M28</f>
        <v>-41816000</v>
      </c>
    </row>
    <row r="29" spans="1:15" x14ac:dyDescent="0.25">
      <c r="A29" s="110"/>
      <c r="B29" s="110"/>
      <c r="C29" s="111"/>
      <c r="D29" s="112"/>
      <c r="E29" s="112"/>
      <c r="F29" s="112"/>
      <c r="G29" s="111"/>
      <c r="H29" s="112"/>
      <c r="I29" s="104">
        <v>412</v>
      </c>
      <c r="J29" s="113" t="s">
        <v>33</v>
      </c>
      <c r="K29" s="114">
        <v>87265000</v>
      </c>
      <c r="L29" s="114">
        <v>8728000</v>
      </c>
      <c r="M29" s="115">
        <f t="shared" ref="M29:M61" si="6">K29+L29</f>
        <v>95993000</v>
      </c>
      <c r="N29" s="114">
        <v>93912000</v>
      </c>
      <c r="O29" s="116">
        <f t="shared" si="5"/>
        <v>-2081000</v>
      </c>
    </row>
    <row r="30" spans="1:15" x14ac:dyDescent="0.25">
      <c r="A30" s="110"/>
      <c r="B30" s="110"/>
      <c r="C30" s="111"/>
      <c r="D30" s="112"/>
      <c r="E30" s="112"/>
      <c r="F30" s="112"/>
      <c r="G30" s="111"/>
      <c r="H30" s="112"/>
      <c r="I30" s="104">
        <v>413</v>
      </c>
      <c r="J30" s="113" t="s">
        <v>34</v>
      </c>
      <c r="K30" s="114">
        <v>350000</v>
      </c>
      <c r="L30" s="114"/>
      <c r="M30" s="115">
        <f t="shared" si="6"/>
        <v>350000</v>
      </c>
      <c r="N30" s="114">
        <v>350000</v>
      </c>
      <c r="O30" s="116">
        <f t="shared" si="5"/>
        <v>0</v>
      </c>
    </row>
    <row r="31" spans="1:15" x14ac:dyDescent="0.25">
      <c r="A31" s="110"/>
      <c r="B31" s="110"/>
      <c r="C31" s="111"/>
      <c r="D31" s="112"/>
      <c r="E31" s="112"/>
      <c r="F31" s="112"/>
      <c r="G31" s="111"/>
      <c r="H31" s="112"/>
      <c r="I31" s="104">
        <v>414</v>
      </c>
      <c r="J31" s="113" t="s">
        <v>35</v>
      </c>
      <c r="K31" s="114">
        <v>441000</v>
      </c>
      <c r="L31" s="114">
        <v>10000000</v>
      </c>
      <c r="M31" s="115">
        <f t="shared" si="6"/>
        <v>10441000</v>
      </c>
      <c r="N31" s="114">
        <v>441000</v>
      </c>
      <c r="O31" s="116">
        <f t="shared" si="5"/>
        <v>-10000000</v>
      </c>
    </row>
    <row r="32" spans="1:15" x14ac:dyDescent="0.25">
      <c r="A32" s="110"/>
      <c r="B32" s="110"/>
      <c r="C32" s="111"/>
      <c r="D32" s="112"/>
      <c r="E32" s="112"/>
      <c r="F32" s="112"/>
      <c r="G32" s="111"/>
      <c r="H32" s="112"/>
      <c r="I32" s="104">
        <v>415</v>
      </c>
      <c r="J32" s="113" t="s">
        <v>36</v>
      </c>
      <c r="K32" s="114">
        <v>26214000</v>
      </c>
      <c r="L32" s="114">
        <v>2000000</v>
      </c>
      <c r="M32" s="115">
        <f t="shared" si="6"/>
        <v>28214000</v>
      </c>
      <c r="N32" s="114">
        <v>29000000</v>
      </c>
      <c r="O32" s="116">
        <f t="shared" si="5"/>
        <v>786000</v>
      </c>
    </row>
    <row r="33" spans="1:15" x14ac:dyDescent="0.25">
      <c r="A33" s="110"/>
      <c r="B33" s="110"/>
      <c r="C33" s="111"/>
      <c r="D33" s="112"/>
      <c r="E33" s="112"/>
      <c r="F33" s="112"/>
      <c r="G33" s="111"/>
      <c r="H33" s="112"/>
      <c r="I33" s="104">
        <v>416</v>
      </c>
      <c r="J33" s="113" t="s">
        <v>37</v>
      </c>
      <c r="K33" s="114">
        <v>4050000</v>
      </c>
      <c r="L33" s="114">
        <v>3000000</v>
      </c>
      <c r="M33" s="115">
        <f t="shared" si="6"/>
        <v>7050000</v>
      </c>
      <c r="N33" s="114">
        <v>4050000</v>
      </c>
      <c r="O33" s="116">
        <f t="shared" si="5"/>
        <v>-3000000</v>
      </c>
    </row>
    <row r="34" spans="1:15" x14ac:dyDescent="0.25">
      <c r="A34" s="110"/>
      <c r="B34" s="110"/>
      <c r="C34" s="111"/>
      <c r="D34" s="112"/>
      <c r="E34" s="112"/>
      <c r="F34" s="112"/>
      <c r="G34" s="111"/>
      <c r="H34" s="112"/>
      <c r="I34" s="104">
        <v>421</v>
      </c>
      <c r="J34" s="113" t="s">
        <v>38</v>
      </c>
      <c r="K34" s="114">
        <v>118000000</v>
      </c>
      <c r="L34" s="114">
        <v>22000000</v>
      </c>
      <c r="M34" s="115">
        <f t="shared" si="6"/>
        <v>140000000</v>
      </c>
      <c r="N34" s="114">
        <v>132000000</v>
      </c>
      <c r="O34" s="116">
        <f t="shared" si="5"/>
        <v>-8000000</v>
      </c>
    </row>
    <row r="35" spans="1:15" x14ac:dyDescent="0.25">
      <c r="A35" s="110"/>
      <c r="B35" s="110"/>
      <c r="C35" s="111"/>
      <c r="D35" s="112"/>
      <c r="E35" s="112"/>
      <c r="F35" s="112"/>
      <c r="G35" s="111"/>
      <c r="H35" s="112"/>
      <c r="I35" s="104">
        <v>422</v>
      </c>
      <c r="J35" s="113" t="s">
        <v>39</v>
      </c>
      <c r="K35" s="114">
        <v>2000000</v>
      </c>
      <c r="L35" s="114"/>
      <c r="M35" s="115">
        <f t="shared" si="6"/>
        <v>2000000</v>
      </c>
      <c r="N35" s="114">
        <v>2000000</v>
      </c>
      <c r="O35" s="116">
        <f t="shared" si="5"/>
        <v>0</v>
      </c>
    </row>
    <row r="36" spans="1:15" x14ac:dyDescent="0.25">
      <c r="A36" s="110"/>
      <c r="B36" s="110"/>
      <c r="C36" s="111"/>
      <c r="D36" s="112"/>
      <c r="E36" s="112"/>
      <c r="F36" s="112"/>
      <c r="G36" s="111"/>
      <c r="H36" s="112"/>
      <c r="I36" s="104">
        <v>423</v>
      </c>
      <c r="J36" s="113" t="s">
        <v>40</v>
      </c>
      <c r="K36" s="114">
        <v>50000000</v>
      </c>
      <c r="L36" s="114">
        <v>50000000</v>
      </c>
      <c r="M36" s="115">
        <f t="shared" si="6"/>
        <v>100000000</v>
      </c>
      <c r="N36" s="114">
        <v>75000000</v>
      </c>
      <c r="O36" s="116">
        <f t="shared" si="5"/>
        <v>-25000000</v>
      </c>
    </row>
    <row r="37" spans="1:15" x14ac:dyDescent="0.25">
      <c r="A37" s="110"/>
      <c r="B37" s="110"/>
      <c r="C37" s="111"/>
      <c r="D37" s="112"/>
      <c r="E37" s="112"/>
      <c r="F37" s="112"/>
      <c r="G37" s="111"/>
      <c r="H37" s="112"/>
      <c r="I37" s="104">
        <v>424</v>
      </c>
      <c r="J37" s="113" t="s">
        <v>47</v>
      </c>
      <c r="K37" s="114">
        <v>0</v>
      </c>
      <c r="L37" s="114">
        <v>14000000</v>
      </c>
      <c r="M37" s="115">
        <f t="shared" si="6"/>
        <v>14000000</v>
      </c>
      <c r="N37" s="114"/>
      <c r="O37" s="116">
        <f t="shared" si="5"/>
        <v>-14000000</v>
      </c>
    </row>
    <row r="38" spans="1:15" x14ac:dyDescent="0.25">
      <c r="A38" s="110"/>
      <c r="B38" s="110"/>
      <c r="C38" s="111"/>
      <c r="D38" s="112"/>
      <c r="E38" s="112"/>
      <c r="F38" s="112"/>
      <c r="G38" s="111"/>
      <c r="H38" s="112"/>
      <c r="I38" s="104">
        <v>426</v>
      </c>
      <c r="J38" s="113" t="s">
        <v>42</v>
      </c>
      <c r="K38" s="114">
        <v>23000000</v>
      </c>
      <c r="L38" s="114"/>
      <c r="M38" s="115">
        <f t="shared" si="6"/>
        <v>23000000</v>
      </c>
      <c r="N38" s="114">
        <v>23000000</v>
      </c>
      <c r="O38" s="116">
        <f t="shared" si="5"/>
        <v>0</v>
      </c>
    </row>
    <row r="39" spans="1:15" x14ac:dyDescent="0.25">
      <c r="A39" s="110"/>
      <c r="B39" s="110"/>
      <c r="C39" s="111"/>
      <c r="D39" s="112"/>
      <c r="E39" s="112"/>
      <c r="F39" s="112"/>
      <c r="G39" s="111"/>
      <c r="H39" s="112"/>
      <c r="I39" s="104">
        <v>482</v>
      </c>
      <c r="J39" s="113" t="s">
        <v>43</v>
      </c>
      <c r="K39" s="114">
        <v>600000</v>
      </c>
      <c r="L39" s="114"/>
      <c r="M39" s="115">
        <f t="shared" si="6"/>
        <v>600000</v>
      </c>
      <c r="N39" s="114">
        <v>600000</v>
      </c>
      <c r="O39" s="116">
        <f t="shared" si="5"/>
        <v>0</v>
      </c>
    </row>
    <row r="40" spans="1:15" x14ac:dyDescent="0.25">
      <c r="A40" s="110"/>
      <c r="B40" s="110"/>
      <c r="C40" s="111"/>
      <c r="D40" s="112"/>
      <c r="E40" s="112"/>
      <c r="F40" s="112"/>
      <c r="G40" s="111"/>
      <c r="H40" s="112"/>
      <c r="I40" s="104">
        <v>483</v>
      </c>
      <c r="J40" s="113" t="s">
        <v>44</v>
      </c>
      <c r="K40" s="114">
        <v>6800000</v>
      </c>
      <c r="L40" s="114"/>
      <c r="M40" s="115">
        <f t="shared" si="6"/>
        <v>6800000</v>
      </c>
      <c r="N40" s="114">
        <v>6800000</v>
      </c>
      <c r="O40" s="116">
        <f t="shared" si="5"/>
        <v>0</v>
      </c>
    </row>
    <row r="41" spans="1:15" x14ac:dyDescent="0.25">
      <c r="A41" s="110"/>
      <c r="B41" s="110"/>
      <c r="C41" s="111"/>
      <c r="D41" s="112"/>
      <c r="E41" s="112"/>
      <c r="F41" s="112"/>
      <c r="G41" s="111"/>
      <c r="H41" s="112"/>
      <c r="I41" s="104">
        <v>485</v>
      </c>
      <c r="J41" s="113" t="s">
        <v>45</v>
      </c>
      <c r="K41" s="114">
        <v>6000000</v>
      </c>
      <c r="L41" s="114"/>
      <c r="M41" s="115">
        <f t="shared" si="6"/>
        <v>6000000</v>
      </c>
      <c r="N41" s="114">
        <v>6000000</v>
      </c>
      <c r="O41" s="116">
        <f t="shared" si="5"/>
        <v>0</v>
      </c>
    </row>
    <row r="42" spans="1:15" x14ac:dyDescent="0.25">
      <c r="A42" s="110"/>
      <c r="B42" s="110"/>
      <c r="C42" s="111"/>
      <c r="D42" s="112"/>
      <c r="E42" s="112"/>
      <c r="F42" s="112"/>
      <c r="G42" s="111"/>
      <c r="H42" s="117" t="s">
        <v>59</v>
      </c>
      <c r="I42" s="118">
        <v>411</v>
      </c>
      <c r="J42" s="113" t="s">
        <v>32</v>
      </c>
      <c r="K42" s="114">
        <v>246861000</v>
      </c>
      <c r="L42" s="114">
        <v>24687000</v>
      </c>
      <c r="M42" s="115">
        <f t="shared" si="6"/>
        <v>271548000</v>
      </c>
      <c r="N42" s="114"/>
      <c r="O42" s="116">
        <f t="shared" si="5"/>
        <v>-271548000</v>
      </c>
    </row>
    <row r="43" spans="1:15" ht="15.75" thickBot="1" x14ac:dyDescent="0.3">
      <c r="A43" s="119"/>
      <c r="B43" s="119"/>
      <c r="C43" s="120"/>
      <c r="D43" s="121"/>
      <c r="E43" s="121"/>
      <c r="F43" s="121"/>
      <c r="G43" s="111"/>
      <c r="H43" s="112"/>
      <c r="I43" s="104">
        <v>412</v>
      </c>
      <c r="J43" s="122" t="s">
        <v>33</v>
      </c>
      <c r="K43" s="123">
        <v>37400000</v>
      </c>
      <c r="L43" s="123">
        <v>3740000</v>
      </c>
      <c r="M43" s="115">
        <f t="shared" si="6"/>
        <v>41140000</v>
      </c>
      <c r="N43" s="123"/>
      <c r="O43" s="124">
        <f t="shared" si="5"/>
        <v>-41140000</v>
      </c>
    </row>
    <row r="44" spans="1:15" ht="21.75" customHeight="1" thickBot="1" x14ac:dyDescent="0.3">
      <c r="A44" s="102"/>
      <c r="B44" s="102"/>
      <c r="C44" s="103"/>
      <c r="D44" s="104"/>
      <c r="E44" s="104"/>
      <c r="F44" s="104"/>
      <c r="G44" s="125" t="s">
        <v>66</v>
      </c>
      <c r="H44" s="126"/>
      <c r="I44" s="127"/>
      <c r="J44" s="128"/>
      <c r="K44" s="129">
        <f>SUM(K28:K43)</f>
        <v>1184991000</v>
      </c>
      <c r="L44" s="129">
        <f t="shared" ref="L44:O44" si="7">SUM(L28:L43)</f>
        <v>195755000</v>
      </c>
      <c r="M44" s="129">
        <f t="shared" si="7"/>
        <v>1380746000</v>
      </c>
      <c r="N44" s="129">
        <f t="shared" si="7"/>
        <v>964947000</v>
      </c>
      <c r="O44" s="130">
        <f t="shared" si="7"/>
        <v>-415799000</v>
      </c>
    </row>
    <row r="45" spans="1:15" s="1" customFormat="1" ht="45" customHeight="1" thickBot="1" x14ac:dyDescent="0.3">
      <c r="A45" s="6" t="s">
        <v>49</v>
      </c>
      <c r="B45" s="6" t="s">
        <v>50</v>
      </c>
      <c r="C45" s="7" t="s">
        <v>51</v>
      </c>
      <c r="D45" s="7" t="s">
        <v>52</v>
      </c>
      <c r="E45" s="7" t="s">
        <v>0</v>
      </c>
      <c r="F45" s="7" t="s">
        <v>1</v>
      </c>
      <c r="G45" s="7" t="s">
        <v>53</v>
      </c>
      <c r="H45" s="7" t="s">
        <v>2</v>
      </c>
      <c r="I45" s="7" t="s">
        <v>60</v>
      </c>
      <c r="J45" s="8" t="s">
        <v>48</v>
      </c>
      <c r="K45" s="9" t="s">
        <v>55</v>
      </c>
      <c r="L45" s="10" t="s">
        <v>58</v>
      </c>
      <c r="M45" s="11" t="s">
        <v>62</v>
      </c>
      <c r="N45" s="12" t="s">
        <v>63</v>
      </c>
      <c r="O45" s="11" t="s">
        <v>57</v>
      </c>
    </row>
    <row r="46" spans="1:15" ht="60" x14ac:dyDescent="0.25">
      <c r="A46" s="131"/>
      <c r="B46" s="131" t="s">
        <v>17</v>
      </c>
      <c r="C46" s="132" t="s">
        <v>18</v>
      </c>
      <c r="D46" s="133">
        <v>330</v>
      </c>
      <c r="E46" s="133" t="s">
        <v>12</v>
      </c>
      <c r="F46" s="133" t="s">
        <v>6</v>
      </c>
      <c r="G46" s="14" t="s">
        <v>19</v>
      </c>
      <c r="H46" s="16" t="s">
        <v>54</v>
      </c>
      <c r="I46" s="15">
        <v>411</v>
      </c>
      <c r="J46" s="17" t="s">
        <v>32</v>
      </c>
      <c r="K46" s="18">
        <v>1007315000</v>
      </c>
      <c r="L46" s="18">
        <v>100731000</v>
      </c>
      <c r="M46" s="134">
        <f t="shared" si="6"/>
        <v>1108046000</v>
      </c>
      <c r="N46" s="18">
        <v>1074938000</v>
      </c>
      <c r="O46" s="20">
        <f t="shared" ref="O46:O61" si="8">N46-M46</f>
        <v>-33108000</v>
      </c>
    </row>
    <row r="47" spans="1:15" x14ac:dyDescent="0.25">
      <c r="A47" s="21"/>
      <c r="B47" s="21"/>
      <c r="C47" s="22"/>
      <c r="D47" s="23"/>
      <c r="E47" s="23"/>
      <c r="F47" s="23"/>
      <c r="G47" s="22"/>
      <c r="H47" s="23"/>
      <c r="I47" s="15">
        <v>412</v>
      </c>
      <c r="J47" s="24" t="s">
        <v>33</v>
      </c>
      <c r="K47" s="25">
        <v>152679000</v>
      </c>
      <c r="L47" s="25">
        <v>15262000</v>
      </c>
      <c r="M47" s="135">
        <f t="shared" si="6"/>
        <v>167941000</v>
      </c>
      <c r="N47" s="25">
        <v>170031000</v>
      </c>
      <c r="O47" s="26">
        <f t="shared" si="8"/>
        <v>2090000</v>
      </c>
    </row>
    <row r="48" spans="1:15" x14ac:dyDescent="0.25">
      <c r="A48" s="21"/>
      <c r="B48" s="21"/>
      <c r="C48" s="22"/>
      <c r="D48" s="23"/>
      <c r="E48" s="23"/>
      <c r="F48" s="23"/>
      <c r="G48" s="22"/>
      <c r="H48" s="23"/>
      <c r="I48" s="15">
        <v>413</v>
      </c>
      <c r="J48" s="24" t="s">
        <v>34</v>
      </c>
      <c r="K48" s="25">
        <v>639000</v>
      </c>
      <c r="L48" s="25"/>
      <c r="M48" s="135">
        <f t="shared" si="6"/>
        <v>639000</v>
      </c>
      <c r="N48" s="25">
        <v>639000</v>
      </c>
      <c r="O48" s="26">
        <f t="shared" si="8"/>
        <v>0</v>
      </c>
    </row>
    <row r="49" spans="1:15" x14ac:dyDescent="0.25">
      <c r="A49" s="21"/>
      <c r="B49" s="21"/>
      <c r="C49" s="22"/>
      <c r="D49" s="23"/>
      <c r="E49" s="23"/>
      <c r="F49" s="23"/>
      <c r="G49" s="22"/>
      <c r="H49" s="23"/>
      <c r="I49" s="15">
        <v>414</v>
      </c>
      <c r="J49" s="24" t="s">
        <v>35</v>
      </c>
      <c r="K49" s="25">
        <v>400000</v>
      </c>
      <c r="L49" s="25">
        <v>10000000</v>
      </c>
      <c r="M49" s="135">
        <f t="shared" si="6"/>
        <v>10400000</v>
      </c>
      <c r="N49" s="25">
        <v>400000</v>
      </c>
      <c r="O49" s="26">
        <f t="shared" si="8"/>
        <v>-10000000</v>
      </c>
    </row>
    <row r="50" spans="1:15" x14ac:dyDescent="0.25">
      <c r="A50" s="21"/>
      <c r="B50" s="21"/>
      <c r="C50" s="22"/>
      <c r="D50" s="23"/>
      <c r="E50" s="23"/>
      <c r="F50" s="136"/>
      <c r="G50" s="22"/>
      <c r="H50" s="23"/>
      <c r="I50" s="15">
        <v>415</v>
      </c>
      <c r="J50" s="24" t="s">
        <v>36</v>
      </c>
      <c r="K50" s="25">
        <v>18500000</v>
      </c>
      <c r="L50" s="25"/>
      <c r="M50" s="135">
        <f t="shared" si="6"/>
        <v>18500000</v>
      </c>
      <c r="N50" s="25">
        <v>17200000</v>
      </c>
      <c r="O50" s="26">
        <f t="shared" si="8"/>
        <v>-1300000</v>
      </c>
    </row>
    <row r="51" spans="1:15" x14ac:dyDescent="0.25">
      <c r="A51" s="21"/>
      <c r="B51" s="21"/>
      <c r="C51" s="22"/>
      <c r="D51" s="23"/>
      <c r="E51" s="23"/>
      <c r="F51" s="23"/>
      <c r="G51" s="22"/>
      <c r="H51" s="23"/>
      <c r="I51" s="15">
        <v>416</v>
      </c>
      <c r="J51" s="24" t="s">
        <v>37</v>
      </c>
      <c r="K51" s="25">
        <v>8000000</v>
      </c>
      <c r="L51" s="25">
        <v>4000000</v>
      </c>
      <c r="M51" s="135">
        <f t="shared" si="6"/>
        <v>12000000</v>
      </c>
      <c r="N51" s="25">
        <v>8000000</v>
      </c>
      <c r="O51" s="26">
        <f t="shared" si="8"/>
        <v>-4000000</v>
      </c>
    </row>
    <row r="52" spans="1:15" x14ac:dyDescent="0.25">
      <c r="A52" s="21"/>
      <c r="B52" s="21"/>
      <c r="C52" s="22"/>
      <c r="D52" s="23"/>
      <c r="E52" s="23"/>
      <c r="F52" s="23"/>
      <c r="G52" s="22"/>
      <c r="H52" s="23"/>
      <c r="I52" s="15">
        <v>421</v>
      </c>
      <c r="J52" s="24" t="s">
        <v>38</v>
      </c>
      <c r="K52" s="25">
        <v>305000000</v>
      </c>
      <c r="L52" s="25">
        <v>40000000</v>
      </c>
      <c r="M52" s="135">
        <f t="shared" si="6"/>
        <v>345000000</v>
      </c>
      <c r="N52" s="25">
        <v>315000000</v>
      </c>
      <c r="O52" s="26">
        <f t="shared" si="8"/>
        <v>-30000000</v>
      </c>
    </row>
    <row r="53" spans="1:15" x14ac:dyDescent="0.25">
      <c r="A53" s="21"/>
      <c r="B53" s="21"/>
      <c r="C53" s="22"/>
      <c r="D53" s="23"/>
      <c r="E53" s="23"/>
      <c r="F53" s="23"/>
      <c r="G53" s="22"/>
      <c r="H53" s="23"/>
      <c r="I53" s="15">
        <v>422</v>
      </c>
      <c r="J53" s="24" t="s">
        <v>39</v>
      </c>
      <c r="K53" s="25">
        <v>7500000</v>
      </c>
      <c r="L53" s="25"/>
      <c r="M53" s="135">
        <f t="shared" si="6"/>
        <v>7500000</v>
      </c>
      <c r="N53" s="25">
        <v>7500000</v>
      </c>
      <c r="O53" s="26">
        <f t="shared" si="8"/>
        <v>0</v>
      </c>
    </row>
    <row r="54" spans="1:15" x14ac:dyDescent="0.25">
      <c r="A54" s="21"/>
      <c r="B54" s="21"/>
      <c r="C54" s="22"/>
      <c r="D54" s="23"/>
      <c r="E54" s="23"/>
      <c r="F54" s="23"/>
      <c r="G54" s="22"/>
      <c r="H54" s="23"/>
      <c r="I54" s="15">
        <v>423</v>
      </c>
      <c r="J54" s="24" t="s">
        <v>40</v>
      </c>
      <c r="K54" s="25">
        <v>1400000000</v>
      </c>
      <c r="L54" s="25">
        <v>700000000</v>
      </c>
      <c r="M54" s="135">
        <f t="shared" si="6"/>
        <v>2100000000</v>
      </c>
      <c r="N54" s="25">
        <v>1800000000</v>
      </c>
      <c r="O54" s="26">
        <f t="shared" si="8"/>
        <v>-300000000</v>
      </c>
    </row>
    <row r="55" spans="1:15" x14ac:dyDescent="0.25">
      <c r="A55" s="21"/>
      <c r="B55" s="21"/>
      <c r="C55" s="22"/>
      <c r="D55" s="23"/>
      <c r="E55" s="23"/>
      <c r="F55" s="23"/>
      <c r="G55" s="22"/>
      <c r="H55" s="23"/>
      <c r="I55" s="15">
        <v>424</v>
      </c>
      <c r="J55" s="24" t="s">
        <v>47</v>
      </c>
      <c r="K55" s="25">
        <v>0</v>
      </c>
      <c r="L55" s="25">
        <v>36500000</v>
      </c>
      <c r="M55" s="135">
        <f t="shared" si="6"/>
        <v>36500000</v>
      </c>
      <c r="N55" s="25"/>
      <c r="O55" s="26">
        <f t="shared" si="8"/>
        <v>-36500000</v>
      </c>
    </row>
    <row r="56" spans="1:15" x14ac:dyDescent="0.25">
      <c r="A56" s="21"/>
      <c r="B56" s="21"/>
      <c r="C56" s="22"/>
      <c r="D56" s="23"/>
      <c r="E56" s="23"/>
      <c r="F56" s="23"/>
      <c r="G56" s="22"/>
      <c r="H56" s="23"/>
      <c r="I56" s="15">
        <v>426</v>
      </c>
      <c r="J56" s="24" t="s">
        <v>42</v>
      </c>
      <c r="K56" s="25">
        <v>74000000</v>
      </c>
      <c r="L56" s="25">
        <v>26000000</v>
      </c>
      <c r="M56" s="135">
        <f t="shared" si="6"/>
        <v>100000000</v>
      </c>
      <c r="N56" s="25">
        <v>74000000</v>
      </c>
      <c r="O56" s="26">
        <f t="shared" si="8"/>
        <v>-26000000</v>
      </c>
    </row>
    <row r="57" spans="1:15" x14ac:dyDescent="0.25">
      <c r="A57" s="21"/>
      <c r="B57" s="21"/>
      <c r="C57" s="22"/>
      <c r="D57" s="23"/>
      <c r="E57" s="23"/>
      <c r="F57" s="23"/>
      <c r="G57" s="22"/>
      <c r="H57" s="23"/>
      <c r="I57" s="15">
        <v>482</v>
      </c>
      <c r="J57" s="24" t="s">
        <v>43</v>
      </c>
      <c r="K57" s="25">
        <v>2000000</v>
      </c>
      <c r="L57" s="25"/>
      <c r="M57" s="135">
        <f t="shared" si="6"/>
        <v>2000000</v>
      </c>
      <c r="N57" s="25">
        <v>2000000</v>
      </c>
      <c r="O57" s="26">
        <f t="shared" si="8"/>
        <v>0</v>
      </c>
    </row>
    <row r="58" spans="1:15" x14ac:dyDescent="0.25">
      <c r="A58" s="21"/>
      <c r="B58" s="21"/>
      <c r="C58" s="22"/>
      <c r="D58" s="23"/>
      <c r="E58" s="23"/>
      <c r="F58" s="23"/>
      <c r="G58" s="22"/>
      <c r="H58" s="23"/>
      <c r="I58" s="15">
        <v>483</v>
      </c>
      <c r="J58" s="24" t="s">
        <v>44</v>
      </c>
      <c r="K58" s="25">
        <v>83000000</v>
      </c>
      <c r="L58" s="25">
        <v>60000000</v>
      </c>
      <c r="M58" s="135">
        <f t="shared" si="6"/>
        <v>143000000</v>
      </c>
      <c r="N58" s="25">
        <v>143000000</v>
      </c>
      <c r="O58" s="26">
        <f t="shared" si="8"/>
        <v>0</v>
      </c>
    </row>
    <row r="59" spans="1:15" x14ac:dyDescent="0.25">
      <c r="A59" s="21"/>
      <c r="B59" s="21"/>
      <c r="C59" s="22"/>
      <c r="D59" s="23"/>
      <c r="E59" s="23"/>
      <c r="F59" s="23"/>
      <c r="G59" s="22"/>
      <c r="H59" s="23"/>
      <c r="I59" s="15">
        <v>485</v>
      </c>
      <c r="J59" s="24" t="s">
        <v>45</v>
      </c>
      <c r="K59" s="25">
        <v>36000000</v>
      </c>
      <c r="L59" s="25"/>
      <c r="M59" s="135">
        <f t="shared" si="6"/>
        <v>36000000</v>
      </c>
      <c r="N59" s="25">
        <v>36000000</v>
      </c>
      <c r="O59" s="26">
        <f t="shared" si="8"/>
        <v>0</v>
      </c>
    </row>
    <row r="60" spans="1:15" x14ac:dyDescent="0.25">
      <c r="A60" s="21"/>
      <c r="B60" s="21"/>
      <c r="C60" s="22"/>
      <c r="D60" s="23"/>
      <c r="E60" s="23"/>
      <c r="F60" s="23"/>
      <c r="G60" s="22"/>
      <c r="H60" s="137" t="s">
        <v>59</v>
      </c>
      <c r="I60" s="29">
        <v>411</v>
      </c>
      <c r="J60" s="24" t="s">
        <v>32</v>
      </c>
      <c r="K60" s="25">
        <v>431707000</v>
      </c>
      <c r="L60" s="25">
        <v>43171000</v>
      </c>
      <c r="M60" s="135">
        <f t="shared" si="6"/>
        <v>474878000</v>
      </c>
      <c r="N60" s="25"/>
      <c r="O60" s="26">
        <f t="shared" si="8"/>
        <v>-474878000</v>
      </c>
    </row>
    <row r="61" spans="1:15" ht="15.75" thickBot="1" x14ac:dyDescent="0.3">
      <c r="A61" s="138"/>
      <c r="B61" s="138"/>
      <c r="C61" s="139"/>
      <c r="D61" s="140"/>
      <c r="E61" s="140"/>
      <c r="F61" s="140"/>
      <c r="G61" s="139"/>
      <c r="H61" s="140"/>
      <c r="I61" s="141">
        <v>412</v>
      </c>
      <c r="J61" s="24" t="s">
        <v>33</v>
      </c>
      <c r="K61" s="25">
        <v>65404000</v>
      </c>
      <c r="L61" s="25">
        <v>6540000</v>
      </c>
      <c r="M61" s="135">
        <f t="shared" si="6"/>
        <v>71944000</v>
      </c>
      <c r="N61" s="25"/>
      <c r="O61" s="26">
        <f t="shared" si="8"/>
        <v>-71944000</v>
      </c>
    </row>
    <row r="62" spans="1:15" ht="15.75" thickBot="1" x14ac:dyDescent="0.3">
      <c r="A62" s="34"/>
      <c r="B62" s="34"/>
      <c r="C62" s="35"/>
      <c r="D62" s="36"/>
      <c r="E62" s="36"/>
      <c r="F62" s="36"/>
      <c r="G62" s="37" t="s">
        <v>67</v>
      </c>
      <c r="H62" s="38"/>
      <c r="I62" s="142"/>
      <c r="J62" s="143"/>
      <c r="K62" s="40">
        <f>SUM(K46:K61)</f>
        <v>3592144000</v>
      </c>
      <c r="L62" s="40">
        <f t="shared" ref="L62:O62" si="9">SUM(L46:L61)</f>
        <v>1042204000</v>
      </c>
      <c r="M62" s="40">
        <f t="shared" si="9"/>
        <v>4634348000</v>
      </c>
      <c r="N62" s="40">
        <f t="shared" si="9"/>
        <v>3648708000</v>
      </c>
      <c r="O62" s="41">
        <f t="shared" si="9"/>
        <v>-985640000</v>
      </c>
    </row>
    <row r="63" spans="1:15" s="1" customFormat="1" ht="45" customHeight="1" thickBot="1" x14ac:dyDescent="0.3">
      <c r="A63" s="144" t="s">
        <v>49</v>
      </c>
      <c r="B63" s="144" t="s">
        <v>50</v>
      </c>
      <c r="C63" s="145" t="s">
        <v>51</v>
      </c>
      <c r="D63" s="145" t="s">
        <v>52</v>
      </c>
      <c r="E63" s="145" t="s">
        <v>0</v>
      </c>
      <c r="F63" s="145" t="s">
        <v>1</v>
      </c>
      <c r="G63" s="145" t="s">
        <v>53</v>
      </c>
      <c r="H63" s="145" t="s">
        <v>2</v>
      </c>
      <c r="I63" s="145" t="s">
        <v>60</v>
      </c>
      <c r="J63" s="146" t="s">
        <v>48</v>
      </c>
      <c r="K63" s="147" t="s">
        <v>55</v>
      </c>
      <c r="L63" s="148" t="s">
        <v>58</v>
      </c>
      <c r="M63" s="149" t="s">
        <v>62</v>
      </c>
      <c r="N63" s="150" t="s">
        <v>63</v>
      </c>
      <c r="O63" s="149" t="s">
        <v>57</v>
      </c>
    </row>
    <row r="64" spans="1:15" ht="60" x14ac:dyDescent="0.25">
      <c r="A64" s="151"/>
      <c r="B64" s="151" t="s">
        <v>20</v>
      </c>
      <c r="C64" s="152" t="s">
        <v>21</v>
      </c>
      <c r="D64" s="153">
        <v>330</v>
      </c>
      <c r="E64" s="153" t="s">
        <v>12</v>
      </c>
      <c r="F64" s="153" t="s">
        <v>22</v>
      </c>
      <c r="G64" s="154" t="s">
        <v>23</v>
      </c>
      <c r="H64" s="155" t="s">
        <v>54</v>
      </c>
      <c r="I64" s="156">
        <v>411</v>
      </c>
      <c r="J64" s="157" t="s">
        <v>32</v>
      </c>
      <c r="K64" s="158">
        <v>2658530000</v>
      </c>
      <c r="L64" s="158">
        <v>265853000</v>
      </c>
      <c r="M64" s="159">
        <f>K64+L64</f>
        <v>2924383000</v>
      </c>
      <c r="N64" s="158">
        <v>2810962000</v>
      </c>
      <c r="O64" s="160">
        <f t="shared" ref="O64:O79" si="10">N64-M64</f>
        <v>-113421000</v>
      </c>
    </row>
    <row r="65" spans="1:15" x14ac:dyDescent="0.25">
      <c r="A65" s="161"/>
      <c r="B65" s="161"/>
      <c r="C65" s="162"/>
      <c r="D65" s="163"/>
      <c r="E65" s="163"/>
      <c r="F65" s="163"/>
      <c r="G65" s="162"/>
      <c r="H65" s="163"/>
      <c r="I65" s="156">
        <v>412</v>
      </c>
      <c r="J65" s="164" t="s">
        <v>33</v>
      </c>
      <c r="K65" s="165">
        <v>402754000</v>
      </c>
      <c r="L65" s="165">
        <v>40275000</v>
      </c>
      <c r="M65" s="159">
        <f t="shared" ref="M65:M115" si="11">K65+L65</f>
        <v>443029000</v>
      </c>
      <c r="N65" s="165">
        <v>425932000</v>
      </c>
      <c r="O65" s="166">
        <f t="shared" si="10"/>
        <v>-17097000</v>
      </c>
    </row>
    <row r="66" spans="1:15" x14ac:dyDescent="0.25">
      <c r="A66" s="161"/>
      <c r="B66" s="161"/>
      <c r="C66" s="162"/>
      <c r="D66" s="163"/>
      <c r="E66" s="163"/>
      <c r="F66" s="163"/>
      <c r="G66" s="162"/>
      <c r="H66" s="163"/>
      <c r="I66" s="156">
        <v>413</v>
      </c>
      <c r="J66" s="164" t="s">
        <v>34</v>
      </c>
      <c r="K66" s="165">
        <v>3829000</v>
      </c>
      <c r="L66" s="165"/>
      <c r="M66" s="159">
        <f t="shared" si="11"/>
        <v>3829000</v>
      </c>
      <c r="N66" s="165">
        <v>3829000</v>
      </c>
      <c r="O66" s="166">
        <f t="shared" si="10"/>
        <v>0</v>
      </c>
    </row>
    <row r="67" spans="1:15" x14ac:dyDescent="0.25">
      <c r="A67" s="161"/>
      <c r="B67" s="161"/>
      <c r="C67" s="162"/>
      <c r="D67" s="163"/>
      <c r="E67" s="163"/>
      <c r="F67" s="163"/>
      <c r="G67" s="167"/>
      <c r="H67" s="163"/>
      <c r="I67" s="156">
        <v>414</v>
      </c>
      <c r="J67" s="164" t="s">
        <v>35</v>
      </c>
      <c r="K67" s="165">
        <v>3000000</v>
      </c>
      <c r="L67" s="165">
        <v>20000000</v>
      </c>
      <c r="M67" s="159">
        <f t="shared" si="11"/>
        <v>23000000</v>
      </c>
      <c r="N67" s="165">
        <v>3000000</v>
      </c>
      <c r="O67" s="166">
        <f t="shared" si="10"/>
        <v>-20000000</v>
      </c>
    </row>
    <row r="68" spans="1:15" x14ac:dyDescent="0.25">
      <c r="A68" s="161"/>
      <c r="B68" s="161"/>
      <c r="C68" s="162"/>
      <c r="D68" s="163"/>
      <c r="E68" s="163"/>
      <c r="F68" s="163"/>
      <c r="G68" s="162"/>
      <c r="H68" s="163"/>
      <c r="I68" s="156">
        <v>415</v>
      </c>
      <c r="J68" s="164" t="s">
        <v>36</v>
      </c>
      <c r="K68" s="165">
        <v>65000000</v>
      </c>
      <c r="L68" s="165">
        <v>3000000</v>
      </c>
      <c r="M68" s="159">
        <f t="shared" si="11"/>
        <v>68000000</v>
      </c>
      <c r="N68" s="165">
        <v>65000000</v>
      </c>
      <c r="O68" s="166">
        <f t="shared" si="10"/>
        <v>-3000000</v>
      </c>
    </row>
    <row r="69" spans="1:15" x14ac:dyDescent="0.25">
      <c r="A69" s="161"/>
      <c r="B69" s="161"/>
      <c r="C69" s="162"/>
      <c r="D69" s="163"/>
      <c r="E69" s="163"/>
      <c r="F69" s="163"/>
      <c r="G69" s="162"/>
      <c r="H69" s="163"/>
      <c r="I69" s="156">
        <v>416</v>
      </c>
      <c r="J69" s="164" t="s">
        <v>37</v>
      </c>
      <c r="K69" s="165">
        <v>7500000</v>
      </c>
      <c r="L69" s="165">
        <v>25000000</v>
      </c>
      <c r="M69" s="159">
        <f t="shared" si="11"/>
        <v>32500000</v>
      </c>
      <c r="N69" s="165">
        <v>7500000</v>
      </c>
      <c r="O69" s="166">
        <f t="shared" si="10"/>
        <v>-25000000</v>
      </c>
    </row>
    <row r="70" spans="1:15" x14ac:dyDescent="0.25">
      <c r="A70" s="161"/>
      <c r="B70" s="161"/>
      <c r="C70" s="162"/>
      <c r="D70" s="163"/>
      <c r="E70" s="163"/>
      <c r="F70" s="163"/>
      <c r="G70" s="162"/>
      <c r="H70" s="163"/>
      <c r="I70" s="156">
        <v>421</v>
      </c>
      <c r="J70" s="164" t="s">
        <v>38</v>
      </c>
      <c r="K70" s="165">
        <v>840000000</v>
      </c>
      <c r="L70" s="165">
        <v>100000000</v>
      </c>
      <c r="M70" s="159">
        <f t="shared" si="11"/>
        <v>940000000</v>
      </c>
      <c r="N70" s="165">
        <v>840000000</v>
      </c>
      <c r="O70" s="166">
        <f t="shared" si="10"/>
        <v>-100000000</v>
      </c>
    </row>
    <row r="71" spans="1:15" x14ac:dyDescent="0.25">
      <c r="A71" s="161"/>
      <c r="B71" s="161"/>
      <c r="C71" s="162"/>
      <c r="D71" s="163"/>
      <c r="E71" s="163"/>
      <c r="F71" s="163"/>
      <c r="G71" s="162"/>
      <c r="H71" s="163"/>
      <c r="I71" s="156">
        <v>422</v>
      </c>
      <c r="J71" s="164" t="s">
        <v>39</v>
      </c>
      <c r="K71" s="165">
        <v>7000000</v>
      </c>
      <c r="L71" s="165"/>
      <c r="M71" s="159">
        <f t="shared" si="11"/>
        <v>7000000</v>
      </c>
      <c r="N71" s="165">
        <v>7000000</v>
      </c>
      <c r="O71" s="166">
        <f t="shared" si="10"/>
        <v>0</v>
      </c>
    </row>
    <row r="72" spans="1:15" x14ac:dyDescent="0.25">
      <c r="A72" s="161"/>
      <c r="B72" s="161"/>
      <c r="C72" s="162"/>
      <c r="D72" s="163"/>
      <c r="E72" s="163"/>
      <c r="F72" s="163"/>
      <c r="G72" s="162"/>
      <c r="H72" s="163"/>
      <c r="I72" s="156">
        <v>423</v>
      </c>
      <c r="J72" s="164" t="s">
        <v>40</v>
      </c>
      <c r="K72" s="165">
        <v>1750000000</v>
      </c>
      <c r="L72" s="165">
        <v>800000000</v>
      </c>
      <c r="M72" s="159">
        <f t="shared" si="11"/>
        <v>2550000000</v>
      </c>
      <c r="N72" s="165">
        <v>2150000000</v>
      </c>
      <c r="O72" s="166">
        <f t="shared" si="10"/>
        <v>-400000000</v>
      </c>
    </row>
    <row r="73" spans="1:15" x14ac:dyDescent="0.25">
      <c r="A73" s="161"/>
      <c r="B73" s="161"/>
      <c r="C73" s="162"/>
      <c r="D73" s="163"/>
      <c r="E73" s="163"/>
      <c r="F73" s="163"/>
      <c r="G73" s="162"/>
      <c r="H73" s="163"/>
      <c r="I73" s="156">
        <v>424</v>
      </c>
      <c r="J73" s="164" t="s">
        <v>47</v>
      </c>
      <c r="K73" s="165">
        <v>0</v>
      </c>
      <c r="L73" s="165">
        <v>121000000</v>
      </c>
      <c r="M73" s="159">
        <f t="shared" si="11"/>
        <v>121000000</v>
      </c>
      <c r="N73" s="165"/>
      <c r="O73" s="166">
        <f t="shared" si="10"/>
        <v>-121000000</v>
      </c>
    </row>
    <row r="74" spans="1:15" x14ac:dyDescent="0.25">
      <c r="A74" s="161"/>
      <c r="B74" s="161"/>
      <c r="C74" s="162"/>
      <c r="D74" s="163"/>
      <c r="E74" s="163"/>
      <c r="F74" s="163"/>
      <c r="G74" s="162"/>
      <c r="H74" s="163"/>
      <c r="I74" s="156">
        <v>426</v>
      </c>
      <c r="J74" s="164" t="s">
        <v>42</v>
      </c>
      <c r="K74" s="165">
        <v>220000000</v>
      </c>
      <c r="L74" s="165"/>
      <c r="M74" s="159">
        <f t="shared" si="11"/>
        <v>220000000</v>
      </c>
      <c r="N74" s="165">
        <v>220000000</v>
      </c>
      <c r="O74" s="166">
        <f t="shared" si="10"/>
        <v>0</v>
      </c>
    </row>
    <row r="75" spans="1:15" x14ac:dyDescent="0.25">
      <c r="A75" s="161"/>
      <c r="B75" s="161"/>
      <c r="C75" s="162"/>
      <c r="D75" s="163"/>
      <c r="E75" s="163"/>
      <c r="F75" s="163"/>
      <c r="G75" s="162"/>
      <c r="H75" s="163"/>
      <c r="I75" s="156">
        <v>482</v>
      </c>
      <c r="J75" s="164" t="s">
        <v>43</v>
      </c>
      <c r="K75" s="165">
        <v>5000000</v>
      </c>
      <c r="L75" s="165"/>
      <c r="M75" s="159">
        <f t="shared" si="11"/>
        <v>5000000</v>
      </c>
      <c r="N75" s="165">
        <v>5000000</v>
      </c>
      <c r="O75" s="166">
        <f t="shared" si="10"/>
        <v>0</v>
      </c>
    </row>
    <row r="76" spans="1:15" x14ac:dyDescent="0.25">
      <c r="A76" s="161"/>
      <c r="B76" s="161"/>
      <c r="C76" s="162"/>
      <c r="D76" s="163"/>
      <c r="E76" s="163"/>
      <c r="F76" s="163"/>
      <c r="G76" s="162"/>
      <c r="H76" s="163"/>
      <c r="I76" s="156">
        <v>483</v>
      </c>
      <c r="J76" s="164" t="s">
        <v>44</v>
      </c>
      <c r="K76" s="165">
        <v>252000000</v>
      </c>
      <c r="L76" s="165"/>
      <c r="M76" s="159">
        <f t="shared" si="11"/>
        <v>252000000</v>
      </c>
      <c r="N76" s="165">
        <v>252000000</v>
      </c>
      <c r="O76" s="166">
        <f t="shared" si="10"/>
        <v>0</v>
      </c>
    </row>
    <row r="77" spans="1:15" x14ac:dyDescent="0.25">
      <c r="A77" s="161"/>
      <c r="B77" s="161"/>
      <c r="C77" s="162"/>
      <c r="D77" s="163"/>
      <c r="E77" s="163"/>
      <c r="F77" s="163"/>
      <c r="G77" s="162"/>
      <c r="H77" s="163"/>
      <c r="I77" s="156">
        <v>485</v>
      </c>
      <c r="J77" s="164" t="s">
        <v>45</v>
      </c>
      <c r="K77" s="165">
        <v>190000000</v>
      </c>
      <c r="L77" s="165"/>
      <c r="M77" s="159">
        <f t="shared" si="11"/>
        <v>190000000</v>
      </c>
      <c r="N77" s="165">
        <v>190000000</v>
      </c>
      <c r="O77" s="166">
        <f t="shared" si="10"/>
        <v>0</v>
      </c>
    </row>
    <row r="78" spans="1:15" x14ac:dyDescent="0.25">
      <c r="A78" s="161"/>
      <c r="B78" s="161"/>
      <c r="C78" s="162"/>
      <c r="D78" s="163"/>
      <c r="E78" s="163"/>
      <c r="F78" s="163"/>
      <c r="G78" s="162"/>
      <c r="H78" s="155" t="s">
        <v>59</v>
      </c>
      <c r="I78" s="168">
        <v>411</v>
      </c>
      <c r="J78" s="164" t="s">
        <v>32</v>
      </c>
      <c r="K78" s="165">
        <v>1139335000</v>
      </c>
      <c r="L78" s="165">
        <v>113933000</v>
      </c>
      <c r="M78" s="159">
        <f t="shared" si="11"/>
        <v>1253268000</v>
      </c>
      <c r="N78" s="165">
        <v>1206960000</v>
      </c>
      <c r="O78" s="166">
        <f t="shared" si="10"/>
        <v>-46308000</v>
      </c>
    </row>
    <row r="79" spans="1:15" ht="15.75" thickBot="1" x14ac:dyDescent="0.3">
      <c r="A79" s="169"/>
      <c r="B79" s="169"/>
      <c r="C79" s="170"/>
      <c r="D79" s="171"/>
      <c r="E79" s="171"/>
      <c r="F79" s="171"/>
      <c r="G79" s="162"/>
      <c r="H79" s="163"/>
      <c r="I79" s="156">
        <v>412</v>
      </c>
      <c r="J79" s="172" t="s">
        <v>33</v>
      </c>
      <c r="K79" s="173">
        <v>172609000</v>
      </c>
      <c r="L79" s="173">
        <v>17261000</v>
      </c>
      <c r="M79" s="159">
        <f t="shared" si="11"/>
        <v>189870000</v>
      </c>
      <c r="N79" s="173">
        <v>182885000</v>
      </c>
      <c r="O79" s="174">
        <f t="shared" si="10"/>
        <v>-6985000</v>
      </c>
    </row>
    <row r="80" spans="1:15" ht="15.75" thickBot="1" x14ac:dyDescent="0.3">
      <c r="A80" s="175"/>
      <c r="B80" s="175"/>
      <c r="C80" s="176"/>
      <c r="D80" s="177"/>
      <c r="E80" s="177"/>
      <c r="F80" s="177"/>
      <c r="G80" s="178" t="s">
        <v>68</v>
      </c>
      <c r="H80" s="179"/>
      <c r="I80" s="180"/>
      <c r="J80" s="181"/>
      <c r="K80" s="182">
        <f>SUM(K64:K79)</f>
        <v>7716557000</v>
      </c>
      <c r="L80" s="182">
        <f t="shared" ref="L80:O80" si="12">SUM(L64:L79)</f>
        <v>1506322000</v>
      </c>
      <c r="M80" s="182">
        <f t="shared" si="12"/>
        <v>9222879000</v>
      </c>
      <c r="N80" s="182">
        <f t="shared" si="12"/>
        <v>8370068000</v>
      </c>
      <c r="O80" s="183">
        <f t="shared" si="12"/>
        <v>-852811000</v>
      </c>
    </row>
    <row r="81" spans="1:15" s="1" customFormat="1" ht="45" customHeight="1" thickBot="1" x14ac:dyDescent="0.3">
      <c r="A81" s="184" t="s">
        <v>49</v>
      </c>
      <c r="B81" s="184" t="s">
        <v>50</v>
      </c>
      <c r="C81" s="185" t="s">
        <v>51</v>
      </c>
      <c r="D81" s="185" t="s">
        <v>52</v>
      </c>
      <c r="E81" s="185" t="s">
        <v>0</v>
      </c>
      <c r="F81" s="185" t="s">
        <v>1</v>
      </c>
      <c r="G81" s="185" t="s">
        <v>53</v>
      </c>
      <c r="H81" s="185" t="s">
        <v>2</v>
      </c>
      <c r="I81" s="185" t="s">
        <v>60</v>
      </c>
      <c r="J81" s="186" t="s">
        <v>48</v>
      </c>
      <c r="K81" s="187" t="s">
        <v>55</v>
      </c>
      <c r="L81" s="188" t="s">
        <v>58</v>
      </c>
      <c r="M81" s="189" t="s">
        <v>62</v>
      </c>
      <c r="N81" s="190" t="s">
        <v>63</v>
      </c>
      <c r="O81" s="189" t="s">
        <v>57</v>
      </c>
    </row>
    <row r="82" spans="1:15" ht="75" x14ac:dyDescent="0.25">
      <c r="A82" s="191"/>
      <c r="B82" s="191" t="s">
        <v>24</v>
      </c>
      <c r="C82" s="192" t="s">
        <v>25</v>
      </c>
      <c r="D82" s="193">
        <v>330</v>
      </c>
      <c r="E82" s="193" t="s">
        <v>12</v>
      </c>
      <c r="F82" s="193" t="s">
        <v>26</v>
      </c>
      <c r="G82" s="194" t="s">
        <v>27</v>
      </c>
      <c r="H82" s="195" t="s">
        <v>54</v>
      </c>
      <c r="I82" s="196">
        <v>411</v>
      </c>
      <c r="J82" s="197" t="s">
        <v>32</v>
      </c>
      <c r="K82" s="198">
        <v>412769000</v>
      </c>
      <c r="L82" s="198">
        <v>41277000</v>
      </c>
      <c r="M82" s="199">
        <f t="shared" si="11"/>
        <v>454046000</v>
      </c>
      <c r="N82" s="198">
        <v>438717000</v>
      </c>
      <c r="O82" s="200">
        <f t="shared" ref="O82:O97" si="13">N82-M82</f>
        <v>-15329000</v>
      </c>
    </row>
    <row r="83" spans="1:15" x14ac:dyDescent="0.25">
      <c r="A83" s="201"/>
      <c r="B83" s="201"/>
      <c r="C83" s="202"/>
      <c r="D83" s="203"/>
      <c r="E83" s="203"/>
      <c r="F83" s="203"/>
      <c r="G83" s="202"/>
      <c r="H83" s="203"/>
      <c r="I83" s="196">
        <v>412</v>
      </c>
      <c r="J83" s="204" t="s">
        <v>33</v>
      </c>
      <c r="K83" s="205">
        <v>62534000</v>
      </c>
      <c r="L83" s="205">
        <v>6253000</v>
      </c>
      <c r="M83" s="199">
        <f t="shared" si="11"/>
        <v>68787000</v>
      </c>
      <c r="N83" s="205">
        <v>66467000</v>
      </c>
      <c r="O83" s="206">
        <f t="shared" si="13"/>
        <v>-2320000</v>
      </c>
    </row>
    <row r="84" spans="1:15" x14ac:dyDescent="0.25">
      <c r="A84" s="201"/>
      <c r="B84" s="201"/>
      <c r="C84" s="202"/>
      <c r="D84" s="203"/>
      <c r="E84" s="203"/>
      <c r="F84" s="203"/>
      <c r="G84" s="202"/>
      <c r="H84" s="203"/>
      <c r="I84" s="196">
        <v>413</v>
      </c>
      <c r="J84" s="204" t="s">
        <v>34</v>
      </c>
      <c r="K84" s="205">
        <v>466000</v>
      </c>
      <c r="L84" s="205"/>
      <c r="M84" s="199">
        <f t="shared" si="11"/>
        <v>466000</v>
      </c>
      <c r="N84" s="205">
        <v>466000</v>
      </c>
      <c r="O84" s="206">
        <f t="shared" si="13"/>
        <v>0</v>
      </c>
    </row>
    <row r="85" spans="1:15" x14ac:dyDescent="0.25">
      <c r="A85" s="201"/>
      <c r="B85" s="201"/>
      <c r="C85" s="202"/>
      <c r="D85" s="203"/>
      <c r="E85" s="203"/>
      <c r="F85" s="203"/>
      <c r="G85" s="207"/>
      <c r="H85" s="203"/>
      <c r="I85" s="196">
        <v>414</v>
      </c>
      <c r="J85" s="204" t="s">
        <v>35</v>
      </c>
      <c r="K85" s="205">
        <v>300000</v>
      </c>
      <c r="L85" s="205">
        <v>4000000</v>
      </c>
      <c r="M85" s="199">
        <f t="shared" si="11"/>
        <v>4300000</v>
      </c>
      <c r="N85" s="205">
        <v>300000</v>
      </c>
      <c r="O85" s="206">
        <f t="shared" si="13"/>
        <v>-4000000</v>
      </c>
    </row>
    <row r="86" spans="1:15" x14ac:dyDescent="0.25">
      <c r="A86" s="201"/>
      <c r="B86" s="201"/>
      <c r="C86" s="202"/>
      <c r="D86" s="203"/>
      <c r="E86" s="203"/>
      <c r="F86" s="203"/>
      <c r="G86" s="202"/>
      <c r="H86" s="203"/>
      <c r="I86" s="196">
        <v>415</v>
      </c>
      <c r="J86" s="204" t="s">
        <v>36</v>
      </c>
      <c r="K86" s="205">
        <v>7000000</v>
      </c>
      <c r="L86" s="205"/>
      <c r="M86" s="199">
        <f t="shared" si="11"/>
        <v>7000000</v>
      </c>
      <c r="N86" s="205">
        <v>6500000</v>
      </c>
      <c r="O86" s="206">
        <f t="shared" si="13"/>
        <v>-500000</v>
      </c>
    </row>
    <row r="87" spans="1:15" x14ac:dyDescent="0.25">
      <c r="A87" s="201"/>
      <c r="B87" s="201"/>
      <c r="C87" s="202"/>
      <c r="D87" s="203"/>
      <c r="E87" s="203"/>
      <c r="F87" s="203"/>
      <c r="G87" s="202"/>
      <c r="H87" s="203"/>
      <c r="I87" s="196">
        <v>416</v>
      </c>
      <c r="J87" s="204" t="s">
        <v>37</v>
      </c>
      <c r="K87" s="205">
        <v>1900000</v>
      </c>
      <c r="L87" s="205">
        <v>5000000</v>
      </c>
      <c r="M87" s="199">
        <f t="shared" si="11"/>
        <v>6900000</v>
      </c>
      <c r="N87" s="205">
        <v>1900000</v>
      </c>
      <c r="O87" s="206">
        <f t="shared" si="13"/>
        <v>-5000000</v>
      </c>
    </row>
    <row r="88" spans="1:15" x14ac:dyDescent="0.25">
      <c r="A88" s="201"/>
      <c r="B88" s="201"/>
      <c r="C88" s="202"/>
      <c r="D88" s="203"/>
      <c r="E88" s="203"/>
      <c r="F88" s="203"/>
      <c r="G88" s="202"/>
      <c r="H88" s="203"/>
      <c r="I88" s="196">
        <v>421</v>
      </c>
      <c r="J88" s="204" t="s">
        <v>38</v>
      </c>
      <c r="K88" s="205">
        <v>120000000</v>
      </c>
      <c r="L88" s="205">
        <v>10000000</v>
      </c>
      <c r="M88" s="199">
        <f t="shared" si="11"/>
        <v>130000000</v>
      </c>
      <c r="N88" s="205">
        <v>120000000</v>
      </c>
      <c r="O88" s="206">
        <f t="shared" si="13"/>
        <v>-10000000</v>
      </c>
    </row>
    <row r="89" spans="1:15" x14ac:dyDescent="0.25">
      <c r="A89" s="201"/>
      <c r="B89" s="201"/>
      <c r="C89" s="202"/>
      <c r="D89" s="203"/>
      <c r="E89" s="203"/>
      <c r="F89" s="203"/>
      <c r="G89" s="202"/>
      <c r="H89" s="203"/>
      <c r="I89" s="196">
        <v>422</v>
      </c>
      <c r="J89" s="204" t="s">
        <v>39</v>
      </c>
      <c r="K89" s="205">
        <v>8000000</v>
      </c>
      <c r="L89" s="205"/>
      <c r="M89" s="199">
        <f t="shared" si="11"/>
        <v>8000000</v>
      </c>
      <c r="N89" s="205">
        <v>8000000</v>
      </c>
      <c r="O89" s="206">
        <f t="shared" si="13"/>
        <v>0</v>
      </c>
    </row>
    <row r="90" spans="1:15" x14ac:dyDescent="0.25">
      <c r="A90" s="201"/>
      <c r="B90" s="201"/>
      <c r="C90" s="202"/>
      <c r="D90" s="203"/>
      <c r="E90" s="203"/>
      <c r="F90" s="203"/>
      <c r="G90" s="202"/>
      <c r="H90" s="203"/>
      <c r="I90" s="196">
        <v>423</v>
      </c>
      <c r="J90" s="204" t="s">
        <v>40</v>
      </c>
      <c r="K90" s="205">
        <v>74500000</v>
      </c>
      <c r="L90" s="205"/>
      <c r="M90" s="199">
        <f t="shared" si="11"/>
        <v>74500000</v>
      </c>
      <c r="N90" s="205">
        <v>74500000</v>
      </c>
      <c r="O90" s="206">
        <f t="shared" si="13"/>
        <v>0</v>
      </c>
    </row>
    <row r="91" spans="1:15" x14ac:dyDescent="0.25">
      <c r="A91" s="201"/>
      <c r="B91" s="201"/>
      <c r="C91" s="202"/>
      <c r="D91" s="203"/>
      <c r="E91" s="203"/>
      <c r="F91" s="203"/>
      <c r="G91" s="202"/>
      <c r="H91" s="203"/>
      <c r="I91" s="196">
        <v>424</v>
      </c>
      <c r="J91" s="204" t="s">
        <v>47</v>
      </c>
      <c r="K91" s="205">
        <v>0</v>
      </c>
      <c r="L91" s="205">
        <v>17000000</v>
      </c>
      <c r="M91" s="199">
        <f t="shared" si="11"/>
        <v>17000000</v>
      </c>
      <c r="N91" s="205"/>
      <c r="O91" s="206">
        <f t="shared" si="13"/>
        <v>-17000000</v>
      </c>
    </row>
    <row r="92" spans="1:15" x14ac:dyDescent="0.25">
      <c r="A92" s="201"/>
      <c r="B92" s="201"/>
      <c r="C92" s="202"/>
      <c r="D92" s="203"/>
      <c r="E92" s="203"/>
      <c r="F92" s="203"/>
      <c r="G92" s="202"/>
      <c r="H92" s="203"/>
      <c r="I92" s="196">
        <v>426</v>
      </c>
      <c r="J92" s="204" t="s">
        <v>42</v>
      </c>
      <c r="K92" s="205">
        <v>68500000</v>
      </c>
      <c r="L92" s="205"/>
      <c r="M92" s="199">
        <f t="shared" si="11"/>
        <v>68500000</v>
      </c>
      <c r="N92" s="205">
        <v>68500000</v>
      </c>
      <c r="O92" s="206">
        <f t="shared" si="13"/>
        <v>0</v>
      </c>
    </row>
    <row r="93" spans="1:15" x14ac:dyDescent="0.25">
      <c r="A93" s="201"/>
      <c r="B93" s="201"/>
      <c r="C93" s="202"/>
      <c r="D93" s="203"/>
      <c r="E93" s="203"/>
      <c r="F93" s="203"/>
      <c r="G93" s="202"/>
      <c r="H93" s="203"/>
      <c r="I93" s="196">
        <v>482</v>
      </c>
      <c r="J93" s="204" t="s">
        <v>43</v>
      </c>
      <c r="K93" s="205">
        <v>1500000</v>
      </c>
      <c r="L93" s="205"/>
      <c r="M93" s="199">
        <f t="shared" si="11"/>
        <v>1500000</v>
      </c>
      <c r="N93" s="205">
        <v>1500000</v>
      </c>
      <c r="O93" s="206">
        <f t="shared" si="13"/>
        <v>0</v>
      </c>
    </row>
    <row r="94" spans="1:15" x14ac:dyDescent="0.25">
      <c r="A94" s="201"/>
      <c r="B94" s="201"/>
      <c r="C94" s="202"/>
      <c r="D94" s="203"/>
      <c r="E94" s="203"/>
      <c r="F94" s="203"/>
      <c r="G94" s="202"/>
      <c r="H94" s="203"/>
      <c r="I94" s="196">
        <v>483</v>
      </c>
      <c r="J94" s="204" t="s">
        <v>44</v>
      </c>
      <c r="K94" s="205">
        <v>1639000000</v>
      </c>
      <c r="L94" s="205">
        <v>100000000</v>
      </c>
      <c r="M94" s="199">
        <f t="shared" si="11"/>
        <v>1739000000</v>
      </c>
      <c r="N94" s="205">
        <v>1739000000</v>
      </c>
      <c r="O94" s="206">
        <f t="shared" si="13"/>
        <v>0</v>
      </c>
    </row>
    <row r="95" spans="1:15" x14ac:dyDescent="0.25">
      <c r="A95" s="201"/>
      <c r="B95" s="201"/>
      <c r="C95" s="202"/>
      <c r="D95" s="203"/>
      <c r="E95" s="203"/>
      <c r="F95" s="203"/>
      <c r="G95" s="202"/>
      <c r="H95" s="203"/>
      <c r="I95" s="196">
        <v>485</v>
      </c>
      <c r="J95" s="204" t="s">
        <v>45</v>
      </c>
      <c r="K95" s="205">
        <v>1000000000</v>
      </c>
      <c r="L95" s="205"/>
      <c r="M95" s="199">
        <f t="shared" si="11"/>
        <v>1000000000</v>
      </c>
      <c r="N95" s="205">
        <v>1000000000</v>
      </c>
      <c r="O95" s="206">
        <f t="shared" si="13"/>
        <v>0</v>
      </c>
    </row>
    <row r="96" spans="1:15" x14ac:dyDescent="0.25">
      <c r="A96" s="201"/>
      <c r="B96" s="201"/>
      <c r="C96" s="202"/>
      <c r="D96" s="203"/>
      <c r="E96" s="203"/>
      <c r="F96" s="203"/>
      <c r="G96" s="202"/>
      <c r="H96" s="195" t="s">
        <v>59</v>
      </c>
      <c r="I96" s="208">
        <v>411</v>
      </c>
      <c r="J96" s="204" t="s">
        <v>32</v>
      </c>
      <c r="K96" s="205">
        <v>176900000</v>
      </c>
      <c r="L96" s="205">
        <v>17690000</v>
      </c>
      <c r="M96" s="199">
        <f t="shared" si="11"/>
        <v>194590000</v>
      </c>
      <c r="N96" s="205">
        <v>188316000</v>
      </c>
      <c r="O96" s="206">
        <f t="shared" si="13"/>
        <v>-6274000</v>
      </c>
    </row>
    <row r="97" spans="1:15" ht="15.75" thickBot="1" x14ac:dyDescent="0.3">
      <c r="A97" s="209"/>
      <c r="B97" s="209"/>
      <c r="C97" s="210"/>
      <c r="D97" s="211"/>
      <c r="E97" s="211"/>
      <c r="F97" s="211"/>
      <c r="G97" s="210"/>
      <c r="H97" s="203"/>
      <c r="I97" s="196">
        <v>412</v>
      </c>
      <c r="J97" s="212" t="s">
        <v>33</v>
      </c>
      <c r="K97" s="213">
        <v>26801000</v>
      </c>
      <c r="L97" s="213">
        <v>2680000</v>
      </c>
      <c r="M97" s="199">
        <f t="shared" si="11"/>
        <v>29481000</v>
      </c>
      <c r="N97" s="213">
        <v>28531000</v>
      </c>
      <c r="O97" s="214">
        <f t="shared" si="13"/>
        <v>-950000</v>
      </c>
    </row>
    <row r="98" spans="1:15" ht="15.75" thickBot="1" x14ac:dyDescent="0.3">
      <c r="A98" s="215"/>
      <c r="B98" s="215"/>
      <c r="C98" s="216"/>
      <c r="D98" s="217"/>
      <c r="E98" s="217"/>
      <c r="F98" s="217"/>
      <c r="G98" s="218" t="s">
        <v>69</v>
      </c>
      <c r="H98" s="219"/>
      <c r="I98" s="220"/>
      <c r="J98" s="221"/>
      <c r="K98" s="222">
        <f>SUM(K82:K97)</f>
        <v>3600170000</v>
      </c>
      <c r="L98" s="222">
        <f>SUM(L82:L97)</f>
        <v>203900000</v>
      </c>
      <c r="M98" s="222">
        <f>SUM(M82:M97)</f>
        <v>3804070000</v>
      </c>
      <c r="N98" s="222">
        <f>SUM(N82:N97)</f>
        <v>3742697000</v>
      </c>
      <c r="O98" s="223">
        <f>SUM(O82:O97)</f>
        <v>-61373000</v>
      </c>
    </row>
    <row r="99" spans="1:15" s="1" customFormat="1" ht="45" customHeight="1" thickBot="1" x14ac:dyDescent="0.3">
      <c r="A99" s="224" t="s">
        <v>49</v>
      </c>
      <c r="B99" s="224" t="s">
        <v>50</v>
      </c>
      <c r="C99" s="225" t="s">
        <v>51</v>
      </c>
      <c r="D99" s="225" t="s">
        <v>52</v>
      </c>
      <c r="E99" s="225" t="s">
        <v>0</v>
      </c>
      <c r="F99" s="225" t="s">
        <v>1</v>
      </c>
      <c r="G99" s="225" t="s">
        <v>53</v>
      </c>
      <c r="H99" s="225" t="s">
        <v>2</v>
      </c>
      <c r="I99" s="225" t="s">
        <v>60</v>
      </c>
      <c r="J99" s="226" t="s">
        <v>48</v>
      </c>
      <c r="K99" s="227" t="s">
        <v>55</v>
      </c>
      <c r="L99" s="228" t="s">
        <v>58</v>
      </c>
      <c r="M99" s="229" t="s">
        <v>62</v>
      </c>
      <c r="N99" s="230" t="s">
        <v>63</v>
      </c>
      <c r="O99" s="229" t="s">
        <v>57</v>
      </c>
    </row>
    <row r="100" spans="1:15" ht="75" x14ac:dyDescent="0.25">
      <c r="A100" s="131"/>
      <c r="B100" s="131" t="s">
        <v>28</v>
      </c>
      <c r="C100" s="132" t="s">
        <v>29</v>
      </c>
      <c r="D100" s="133">
        <v>330</v>
      </c>
      <c r="E100" s="133" t="s">
        <v>12</v>
      </c>
      <c r="F100" s="133" t="s">
        <v>30</v>
      </c>
      <c r="G100" s="132" t="s">
        <v>31</v>
      </c>
      <c r="H100" s="16" t="s">
        <v>54</v>
      </c>
      <c r="I100" s="15">
        <v>411</v>
      </c>
      <c r="J100" s="17" t="s">
        <v>32</v>
      </c>
      <c r="K100" s="18">
        <v>879326000</v>
      </c>
      <c r="L100" s="18">
        <v>87933000</v>
      </c>
      <c r="M100" s="134">
        <f t="shared" si="11"/>
        <v>967259000</v>
      </c>
      <c r="N100" s="18">
        <v>926059000</v>
      </c>
      <c r="O100" s="20">
        <f t="shared" ref="O100:O115" si="14">N100-M100</f>
        <v>-41200000</v>
      </c>
    </row>
    <row r="101" spans="1:15" x14ac:dyDescent="0.25">
      <c r="A101" s="21"/>
      <c r="B101" s="21"/>
      <c r="C101" s="22"/>
      <c r="D101" s="23"/>
      <c r="E101" s="23"/>
      <c r="F101" s="23"/>
      <c r="G101" s="22"/>
      <c r="H101" s="23"/>
      <c r="I101" s="15">
        <v>412</v>
      </c>
      <c r="J101" s="24" t="s">
        <v>33</v>
      </c>
      <c r="K101" s="25">
        <v>133214000</v>
      </c>
      <c r="L101" s="25">
        <v>13321000</v>
      </c>
      <c r="M101" s="134">
        <f t="shared" si="11"/>
        <v>146535000</v>
      </c>
      <c r="N101" s="25">
        <v>140298000</v>
      </c>
      <c r="O101" s="26">
        <f t="shared" si="14"/>
        <v>-6237000</v>
      </c>
    </row>
    <row r="102" spans="1:15" x14ac:dyDescent="0.25">
      <c r="A102" s="21"/>
      <c r="B102" s="21"/>
      <c r="C102" s="22"/>
      <c r="D102" s="23"/>
      <c r="E102" s="23"/>
      <c r="F102" s="23"/>
      <c r="G102" s="22"/>
      <c r="H102" s="23"/>
      <c r="I102" s="15">
        <v>413</v>
      </c>
      <c r="J102" s="24" t="s">
        <v>34</v>
      </c>
      <c r="K102" s="25">
        <v>2200000</v>
      </c>
      <c r="L102" s="25"/>
      <c r="M102" s="134">
        <f t="shared" si="11"/>
        <v>2200000</v>
      </c>
      <c r="N102" s="25">
        <v>2200000</v>
      </c>
      <c r="O102" s="26">
        <f t="shared" si="14"/>
        <v>0</v>
      </c>
    </row>
    <row r="103" spans="1:15" x14ac:dyDescent="0.25">
      <c r="A103" s="21"/>
      <c r="B103" s="21"/>
      <c r="C103" s="22"/>
      <c r="D103" s="23"/>
      <c r="E103" s="23"/>
      <c r="F103" s="23"/>
      <c r="G103" s="22"/>
      <c r="H103" s="23"/>
      <c r="I103" s="15">
        <v>414</v>
      </c>
      <c r="J103" s="24" t="s">
        <v>35</v>
      </c>
      <c r="K103" s="25">
        <v>1000000</v>
      </c>
      <c r="L103" s="25">
        <v>12000000</v>
      </c>
      <c r="M103" s="134">
        <f t="shared" si="11"/>
        <v>13000000</v>
      </c>
      <c r="N103" s="25">
        <v>1000000</v>
      </c>
      <c r="O103" s="26">
        <f t="shared" si="14"/>
        <v>-12000000</v>
      </c>
    </row>
    <row r="104" spans="1:15" x14ac:dyDescent="0.25">
      <c r="A104" s="21"/>
      <c r="B104" s="21"/>
      <c r="C104" s="22"/>
      <c r="D104" s="23"/>
      <c r="E104" s="23"/>
      <c r="F104" s="23"/>
      <c r="G104" s="22"/>
      <c r="H104" s="23"/>
      <c r="I104" s="15">
        <v>415</v>
      </c>
      <c r="J104" s="24" t="s">
        <v>36</v>
      </c>
      <c r="K104" s="25">
        <v>24164000</v>
      </c>
      <c r="L104" s="25">
        <v>3000000</v>
      </c>
      <c r="M104" s="134">
        <f t="shared" si="11"/>
        <v>27164000</v>
      </c>
      <c r="N104" s="25">
        <v>25964000</v>
      </c>
      <c r="O104" s="26">
        <f t="shared" si="14"/>
        <v>-1200000</v>
      </c>
    </row>
    <row r="105" spans="1:15" x14ac:dyDescent="0.25">
      <c r="A105" s="21"/>
      <c r="B105" s="21"/>
      <c r="C105" s="22"/>
      <c r="D105" s="23"/>
      <c r="E105" s="23"/>
      <c r="F105" s="23"/>
      <c r="G105" s="22"/>
      <c r="H105" s="23"/>
      <c r="I105" s="15">
        <v>416</v>
      </c>
      <c r="J105" s="24" t="s">
        <v>37</v>
      </c>
      <c r="K105" s="25">
        <v>3500000</v>
      </c>
      <c r="L105" s="25">
        <v>9000000</v>
      </c>
      <c r="M105" s="134">
        <f t="shared" si="11"/>
        <v>12500000</v>
      </c>
      <c r="N105" s="25">
        <v>3500000</v>
      </c>
      <c r="O105" s="26">
        <f t="shared" si="14"/>
        <v>-9000000</v>
      </c>
    </row>
    <row r="106" spans="1:15" x14ac:dyDescent="0.25">
      <c r="A106" s="21"/>
      <c r="B106" s="21"/>
      <c r="C106" s="22"/>
      <c r="D106" s="23"/>
      <c r="E106" s="23"/>
      <c r="F106" s="23"/>
      <c r="G106" s="22"/>
      <c r="H106" s="23"/>
      <c r="I106" s="15">
        <v>421</v>
      </c>
      <c r="J106" s="24" t="s">
        <v>38</v>
      </c>
      <c r="K106" s="25">
        <v>400000000</v>
      </c>
      <c r="L106" s="25">
        <v>120000000</v>
      </c>
      <c r="M106" s="134">
        <f t="shared" si="11"/>
        <v>520000000</v>
      </c>
      <c r="N106" s="25">
        <v>440000000</v>
      </c>
      <c r="O106" s="26">
        <f t="shared" si="14"/>
        <v>-80000000</v>
      </c>
    </row>
    <row r="107" spans="1:15" x14ac:dyDescent="0.25">
      <c r="A107" s="21"/>
      <c r="B107" s="21"/>
      <c r="C107" s="22"/>
      <c r="D107" s="23"/>
      <c r="E107" s="23"/>
      <c r="F107" s="23"/>
      <c r="G107" s="22"/>
      <c r="H107" s="23"/>
      <c r="I107" s="15">
        <v>422</v>
      </c>
      <c r="J107" s="24" t="s">
        <v>39</v>
      </c>
      <c r="K107" s="25">
        <v>7000000</v>
      </c>
      <c r="L107" s="25"/>
      <c r="M107" s="134">
        <f t="shared" si="11"/>
        <v>7000000</v>
      </c>
      <c r="N107" s="25">
        <v>7000000</v>
      </c>
      <c r="O107" s="26">
        <f t="shared" si="14"/>
        <v>0</v>
      </c>
    </row>
    <row r="108" spans="1:15" x14ac:dyDescent="0.25">
      <c r="A108" s="21"/>
      <c r="B108" s="21"/>
      <c r="C108" s="22"/>
      <c r="D108" s="23"/>
      <c r="E108" s="23"/>
      <c r="F108" s="23"/>
      <c r="G108" s="22"/>
      <c r="H108" s="23"/>
      <c r="I108" s="15">
        <v>423</v>
      </c>
      <c r="J108" s="24" t="s">
        <v>40</v>
      </c>
      <c r="K108" s="25">
        <v>900000000</v>
      </c>
      <c r="L108" s="25">
        <v>200000000</v>
      </c>
      <c r="M108" s="134">
        <f t="shared" si="11"/>
        <v>1100000000</v>
      </c>
      <c r="N108" s="25">
        <v>900000000</v>
      </c>
      <c r="O108" s="26">
        <f t="shared" si="14"/>
        <v>-200000000</v>
      </c>
    </row>
    <row r="109" spans="1:15" x14ac:dyDescent="0.25">
      <c r="A109" s="21"/>
      <c r="B109" s="21"/>
      <c r="C109" s="22"/>
      <c r="D109" s="23"/>
      <c r="E109" s="23"/>
      <c r="F109" s="23"/>
      <c r="G109" s="22"/>
      <c r="H109" s="23"/>
      <c r="I109" s="15">
        <v>424</v>
      </c>
      <c r="J109" s="24" t="s">
        <v>47</v>
      </c>
      <c r="K109" s="25">
        <v>0</v>
      </c>
      <c r="L109" s="25">
        <v>43000000</v>
      </c>
      <c r="M109" s="134">
        <f t="shared" si="11"/>
        <v>43000000</v>
      </c>
      <c r="N109" s="25"/>
      <c r="O109" s="26">
        <f t="shared" si="14"/>
        <v>-43000000</v>
      </c>
    </row>
    <row r="110" spans="1:15" x14ac:dyDescent="0.25">
      <c r="A110" s="21"/>
      <c r="B110" s="21"/>
      <c r="C110" s="22"/>
      <c r="D110" s="23"/>
      <c r="E110" s="23"/>
      <c r="F110" s="23"/>
      <c r="G110" s="22"/>
      <c r="H110" s="23"/>
      <c r="I110" s="15">
        <v>426</v>
      </c>
      <c r="J110" s="24" t="s">
        <v>42</v>
      </c>
      <c r="K110" s="25">
        <v>102700000</v>
      </c>
      <c r="L110" s="25"/>
      <c r="M110" s="134">
        <f t="shared" si="11"/>
        <v>102700000</v>
      </c>
      <c r="N110" s="25">
        <v>102700000</v>
      </c>
      <c r="O110" s="26">
        <f t="shared" si="14"/>
        <v>0</v>
      </c>
    </row>
    <row r="111" spans="1:15" x14ac:dyDescent="0.25">
      <c r="A111" s="21"/>
      <c r="B111" s="21"/>
      <c r="C111" s="22"/>
      <c r="D111" s="23"/>
      <c r="E111" s="23"/>
      <c r="F111" s="23"/>
      <c r="G111" s="22"/>
      <c r="H111" s="23"/>
      <c r="I111" s="15">
        <v>482</v>
      </c>
      <c r="J111" s="24" t="s">
        <v>43</v>
      </c>
      <c r="K111" s="25">
        <v>2000000</v>
      </c>
      <c r="L111" s="25"/>
      <c r="M111" s="134">
        <f t="shared" si="11"/>
        <v>2000000</v>
      </c>
      <c r="N111" s="25">
        <v>2000000</v>
      </c>
      <c r="O111" s="26">
        <f t="shared" si="14"/>
        <v>0</v>
      </c>
    </row>
    <row r="112" spans="1:15" x14ac:dyDescent="0.25">
      <c r="A112" s="21"/>
      <c r="B112" s="21"/>
      <c r="C112" s="22"/>
      <c r="D112" s="23"/>
      <c r="E112" s="23"/>
      <c r="F112" s="23"/>
      <c r="G112" s="22"/>
      <c r="H112" s="23"/>
      <c r="I112" s="15">
        <v>483</v>
      </c>
      <c r="J112" s="24" t="s">
        <v>44</v>
      </c>
      <c r="K112" s="25">
        <v>470000000</v>
      </c>
      <c r="L112" s="25">
        <v>500000000</v>
      </c>
      <c r="M112" s="134">
        <f t="shared" si="11"/>
        <v>970000000</v>
      </c>
      <c r="N112" s="25">
        <v>970000000</v>
      </c>
      <c r="O112" s="26">
        <f t="shared" si="14"/>
        <v>0</v>
      </c>
    </row>
    <row r="113" spans="1:15" x14ac:dyDescent="0.25">
      <c r="A113" s="21"/>
      <c r="B113" s="21"/>
      <c r="C113" s="22"/>
      <c r="D113" s="23"/>
      <c r="E113" s="23"/>
      <c r="F113" s="23"/>
      <c r="G113" s="22"/>
      <c r="H113" s="23"/>
      <c r="I113" s="15">
        <v>485</v>
      </c>
      <c r="J113" s="24" t="s">
        <v>45</v>
      </c>
      <c r="K113" s="25">
        <v>3000000</v>
      </c>
      <c r="L113" s="25"/>
      <c r="M113" s="134">
        <f t="shared" si="11"/>
        <v>3000000</v>
      </c>
      <c r="N113" s="25">
        <v>3000000</v>
      </c>
      <c r="O113" s="26">
        <f t="shared" si="14"/>
        <v>0</v>
      </c>
    </row>
    <row r="114" spans="1:15" x14ac:dyDescent="0.25">
      <c r="A114" s="21"/>
      <c r="B114" s="21"/>
      <c r="C114" s="22"/>
      <c r="D114" s="23"/>
      <c r="E114" s="23"/>
      <c r="F114" s="23"/>
      <c r="G114" s="22"/>
      <c r="H114" s="16" t="s">
        <v>59</v>
      </c>
      <c r="I114" s="29">
        <v>411</v>
      </c>
      <c r="J114" s="24" t="s">
        <v>32</v>
      </c>
      <c r="K114" s="25">
        <v>376845000</v>
      </c>
      <c r="L114" s="25">
        <v>37685000</v>
      </c>
      <c r="M114" s="134">
        <f t="shared" si="11"/>
        <v>414530000</v>
      </c>
      <c r="N114" s="25">
        <v>397729000</v>
      </c>
      <c r="O114" s="26">
        <f t="shared" si="14"/>
        <v>-16801000</v>
      </c>
    </row>
    <row r="115" spans="1:15" ht="15.75" thickBot="1" x14ac:dyDescent="0.3">
      <c r="A115" s="231"/>
      <c r="B115" s="231"/>
      <c r="C115" s="232"/>
      <c r="D115" s="233"/>
      <c r="E115" s="233"/>
      <c r="F115" s="233"/>
      <c r="G115" s="232"/>
      <c r="H115" s="23"/>
      <c r="I115" s="15">
        <v>412</v>
      </c>
      <c r="J115" s="31" t="s">
        <v>33</v>
      </c>
      <c r="K115" s="32">
        <v>57092000</v>
      </c>
      <c r="L115" s="32">
        <v>5709000</v>
      </c>
      <c r="M115" s="134">
        <f t="shared" si="11"/>
        <v>62801000</v>
      </c>
      <c r="N115" s="32">
        <v>60256000</v>
      </c>
      <c r="O115" s="33">
        <f t="shared" si="14"/>
        <v>-2545000</v>
      </c>
    </row>
    <row r="116" spans="1:15" ht="15.75" thickBot="1" x14ac:dyDescent="0.3">
      <c r="A116" s="13"/>
      <c r="B116" s="13"/>
      <c r="C116" s="234"/>
      <c r="D116" s="235"/>
      <c r="E116" s="235"/>
      <c r="F116" s="235"/>
      <c r="G116" s="236" t="s">
        <v>70</v>
      </c>
      <c r="H116" s="237"/>
      <c r="I116" s="238"/>
      <c r="J116" s="239"/>
      <c r="K116" s="240">
        <f>SUM(K100:K115)</f>
        <v>3362041000</v>
      </c>
      <c r="L116" s="240">
        <f t="shared" ref="L116:N116" si="15">SUM(L100:L115)</f>
        <v>1031648000</v>
      </c>
      <c r="M116" s="240">
        <f t="shared" si="15"/>
        <v>4393689000</v>
      </c>
      <c r="N116" s="240">
        <f t="shared" si="15"/>
        <v>3981706000</v>
      </c>
      <c r="O116" s="241">
        <f>SUM(O100:O115)</f>
        <v>-411983000</v>
      </c>
    </row>
    <row r="117" spans="1:15" ht="22.5" customHeight="1" thickBot="1" x14ac:dyDescent="0.3">
      <c r="A117" s="242"/>
      <c r="B117" s="243"/>
      <c r="C117" s="244"/>
      <c r="D117" s="243"/>
      <c r="E117" s="245"/>
      <c r="F117" s="245"/>
      <c r="G117" s="246"/>
      <c r="H117" s="245"/>
      <c r="I117" s="245"/>
      <c r="J117" s="257" t="s">
        <v>61</v>
      </c>
      <c r="K117" s="258">
        <f>+K116+K98+K80+K62+K44+K26</f>
        <v>19615133000</v>
      </c>
      <c r="L117" s="258">
        <f>+L116+L98+L80+L62+L44+L26</f>
        <v>3979829000</v>
      </c>
      <c r="M117" s="258">
        <f>+M116+M98+M80+M62+M44+M26</f>
        <v>23594962000</v>
      </c>
      <c r="N117" s="258">
        <f>+N116+N98+N80+N62+N44+N26</f>
        <v>20867356000</v>
      </c>
      <c r="O117" s="247">
        <f>+O116+O98+O80+O62+O44+O26</f>
        <v>-2727606000</v>
      </c>
    </row>
  </sheetData>
  <mergeCells count="3">
    <mergeCell ref="B1:J1"/>
    <mergeCell ref="G9:G12"/>
    <mergeCell ref="G22:G24"/>
  </mergeCells>
  <pageMargins left="0.31496062992125984" right="0" top="0.74803149606299213" bottom="0.74803149606299213" header="0.31496062992125984" footer="0.31496062992125984"/>
  <pageSetup paperSize="9" scale="64" orientation="landscape" r:id="rId1"/>
  <rowBreaks count="3" manualBreakCount="3">
    <brk id="26" max="14" man="1"/>
    <brk id="62" max="14" man="1"/>
    <brk id="98" max="14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Predl.budz.2025</vt:lpstr>
      <vt:lpstr>Predl.budz.2025!Print_Area</vt:lpstr>
      <vt:lpstr>Predl.budz.2025!Print_Titles</vt:lpstr>
      <vt:lpstr>Predl.budz.2025!а1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Bunčić</dc:creator>
  <cp:lastModifiedBy>Snežana Drakulić</cp:lastModifiedBy>
  <cp:lastPrinted>2025-03-28T10:49:10Z</cp:lastPrinted>
  <dcterms:created xsi:type="dcterms:W3CDTF">2022-11-03T11:06:22Z</dcterms:created>
  <dcterms:modified xsi:type="dcterms:W3CDTF">2025-03-28T10:50:27Z</dcterms:modified>
</cp:coreProperties>
</file>